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R:\GENERAL CONFERENCE\General Conference 2020 (2024)\Consultants Report 11-Item 8\2024\"/>
    </mc:Choice>
  </mc:AlternateContent>
  <xr:revisionPtr revIDLastSave="0" documentId="13_ncr:1_{1E4836D5-0525-4CB6-9E13-4555CAD1B27D}" xr6:coauthVersionLast="47" xr6:coauthVersionMax="47" xr10:uidLastSave="{00000000-0000-0000-0000-000000000000}"/>
  <bookViews>
    <workbookView xWindow="-26325" yWindow="135" windowWidth="25590" windowHeight="13965" xr2:uid="{6CEE5AEF-575D-3545-92B8-4888B120A433}"/>
  </bookViews>
  <sheets>
    <sheet name="2024" sheetId="1" r:id="rId1"/>
  </sheets>
  <externalReferences>
    <externalReference r:id="rId2"/>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45" i="1" l="1"/>
  <c r="F348" i="1" l="1"/>
  <c r="F18" i="1" l="1"/>
  <c r="F364" i="1" l="1"/>
  <c r="F184" i="1" l="1"/>
  <c r="F173" i="1"/>
  <c r="F374" i="1" l="1"/>
  <c r="F373" i="1"/>
  <c r="F372" i="1"/>
  <c r="F371" i="1"/>
  <c r="F370" i="1"/>
  <c r="F306" i="1"/>
  <c r="F75" i="1"/>
  <c r="F100" i="1"/>
  <c r="C99" i="1"/>
  <c r="C98" i="1"/>
  <c r="C97" i="1"/>
  <c r="C96" i="1"/>
  <c r="C95" i="1"/>
  <c r="C94" i="1"/>
  <c r="C93" i="1"/>
  <c r="C92" i="1"/>
  <c r="C91" i="1"/>
  <c r="C90" i="1"/>
  <c r="C89" i="1"/>
  <c r="C88" i="1"/>
  <c r="C84" i="1"/>
  <c r="C82" i="1"/>
  <c r="F438" i="1" l="1"/>
</calcChain>
</file>

<file path=xl/sharedStrings.xml><?xml version="1.0" encoding="utf-8"?>
<sst xmlns="http://schemas.openxmlformats.org/spreadsheetml/2006/main" count="1960" uniqueCount="1117">
  <si>
    <t>Name</t>
  </si>
  <si>
    <t>City</t>
  </si>
  <si>
    <t>State</t>
  </si>
  <si>
    <t>Contract Period</t>
  </si>
  <si>
    <t>Purpose</t>
  </si>
  <si>
    <t>Amount Paid</t>
  </si>
  <si>
    <t>Annual Report of Consultants/Contract Employees per Report #11, Item #8 as Approved by the 2016 General Conference</t>
  </si>
  <si>
    <r>
      <rPr>
        <b/>
        <sz val="12"/>
        <color theme="1"/>
        <rFont val="Calibri"/>
        <family val="2"/>
        <scheme val="minor"/>
      </rPr>
      <t>Consultants.</t>
    </r>
    <r>
      <rPr>
        <sz val="12"/>
        <color theme="1"/>
        <rFont val="Calibri"/>
        <family val="2"/>
        <scheme val="minor"/>
      </rPr>
      <t xml:space="preserve"> As part of its oversight function, GCFA shall prepare and make available an annual listing of all consulting contracts entered into by agencies and organizations amenable to the Connectional Table. This shall also include the Council of Bishops. This listing shall be published by March 1 of each year and include contracts in place during the preceding calendar year. The list shall include the name of the individual or corporate entity, length and purpose of the contract and the amount of money paid for the contractor.</t>
    </r>
  </si>
  <si>
    <t>General Board of Church and Society</t>
  </si>
  <si>
    <t>VA</t>
  </si>
  <si>
    <t>PA</t>
  </si>
  <si>
    <t>TN</t>
  </si>
  <si>
    <t>Boost Strategy Parnters</t>
  </si>
  <si>
    <t>Care Of Stout &amp; Teague (Gbcs Building Management Company)</t>
  </si>
  <si>
    <t>C3 Solutions Llc</t>
  </si>
  <si>
    <t>Drachler &amp; Associates</t>
  </si>
  <si>
    <t>Focus Fundraisiing, Llc</t>
  </si>
  <si>
    <t>Gcfa - Accounting</t>
  </si>
  <si>
    <t>Gcfa - Hr</t>
  </si>
  <si>
    <t>Jim Halling Photography</t>
  </si>
  <si>
    <t>Julius C. Trimble</t>
  </si>
  <si>
    <t>Kforce Inc</t>
  </si>
  <si>
    <t>Mark W. Harrison</t>
  </si>
  <si>
    <t>Radiant Media Collaborative, Llc</t>
  </si>
  <si>
    <t>Raftelis Financial Consultants Inc</t>
  </si>
  <si>
    <t>Samaritan Protective Services Llc</t>
  </si>
  <si>
    <t>Sni Companies Corp</t>
  </si>
  <si>
    <t>Stacy Kleber Jensen</t>
  </si>
  <si>
    <t>Susan Henry-Crowe</t>
  </si>
  <si>
    <t>Texas Impact</t>
  </si>
  <si>
    <t>Threespot Media Llc</t>
  </si>
  <si>
    <t>Toyomi Yoshida</t>
  </si>
  <si>
    <t>Winchester</t>
  </si>
  <si>
    <t>Springfield</t>
  </si>
  <si>
    <t>Fort Washington</t>
  </si>
  <si>
    <t>Harrisburg</t>
  </si>
  <si>
    <t>Bethesda</t>
  </si>
  <si>
    <t>Nashville</t>
  </si>
  <si>
    <t>Dunn Loring</t>
  </si>
  <si>
    <t>Noblesville</t>
  </si>
  <si>
    <t>Tampa</t>
  </si>
  <si>
    <t>Mitchellville</t>
  </si>
  <si>
    <t>Washington</t>
  </si>
  <si>
    <t>Charlotte</t>
  </si>
  <si>
    <t>Woodbridge</t>
  </si>
  <si>
    <t>Philadelphia</t>
  </si>
  <si>
    <t>Clarksburg</t>
  </si>
  <si>
    <t>Atlanta</t>
  </si>
  <si>
    <t>Austin</t>
  </si>
  <si>
    <t>New York</t>
  </si>
  <si>
    <t>March 2024</t>
  </si>
  <si>
    <t>January-December 2024</t>
  </si>
  <si>
    <t>February-March 2024</t>
  </si>
  <si>
    <t>January 2024</t>
  </si>
  <si>
    <t>July-August 2024</t>
  </si>
  <si>
    <t>August-September 2024</t>
  </si>
  <si>
    <t>February 2024</t>
  </si>
  <si>
    <t>July 2023-July 2024</t>
  </si>
  <si>
    <t>January-August 2024</t>
  </si>
  <si>
    <t>Automated Workflow Form Design</t>
  </si>
  <si>
    <t>Building Admin And Professional Fees</t>
  </si>
  <si>
    <t>I.T. Consultant</t>
  </si>
  <si>
    <t>New General Secretary Search</t>
  </si>
  <si>
    <t>Fundraising Campagin</t>
  </si>
  <si>
    <t>Human Resources Support</t>
  </si>
  <si>
    <t>Accounting Support</t>
  </si>
  <si>
    <t>Photographer For Communications Project</t>
  </si>
  <si>
    <t>General Secretary Transitioning To Permanent</t>
  </si>
  <si>
    <t>Temporary Staffing</t>
  </si>
  <si>
    <t>Peace Wit Justice Program Consulting</t>
  </si>
  <si>
    <t>Communications Contractor</t>
  </si>
  <si>
    <t xml:space="preserve">General Secretary </t>
  </si>
  <si>
    <t>Building Security Service</t>
  </si>
  <si>
    <t xml:space="preserve">Support Vacant General Secretary Position </t>
  </si>
  <si>
    <t>Environmental Justice Proram Consulting</t>
  </si>
  <si>
    <t xml:space="preserve">David Worthington </t>
  </si>
  <si>
    <t xml:space="preserve">Bristol, England </t>
  </si>
  <si>
    <t>June 2024-Dec 2025</t>
  </si>
  <si>
    <t xml:space="preserve">Global Ambassador of Methodist Siters </t>
  </si>
  <si>
    <t>General Commission on Archives and History</t>
  </si>
  <si>
    <t>Discipleship Ministries</t>
  </si>
  <si>
    <t xml:space="preserve">MD                           </t>
  </si>
  <si>
    <t>2/1 - 2/15/24</t>
  </si>
  <si>
    <t>Bicultural Public Theology Writers' Retreat</t>
  </si>
  <si>
    <t xml:space="preserve">CA                           </t>
  </si>
  <si>
    <t>4/15 - 7/15/24</t>
  </si>
  <si>
    <t>Assist &amp; Support the AM/OAM Read a Chapter Program</t>
  </si>
  <si>
    <t xml:space="preserve">Friedemann Wilhelm Burkhardt                                     </t>
  </si>
  <si>
    <t xml:space="preserve">Schoemberg                         </t>
  </si>
  <si>
    <t>GERMANY</t>
  </si>
  <si>
    <t>7/8 - 8/8/24</t>
  </si>
  <si>
    <t>LID 2025 Leadership Journal manuscripts</t>
  </si>
  <si>
    <t xml:space="preserve">PHILIPPINES                  </t>
  </si>
  <si>
    <t>1/1 - 12/31/24</t>
  </si>
  <si>
    <t>YPM Philippines, work with Central Conference</t>
  </si>
  <si>
    <t xml:space="preserve">GEONGGI-DO                   </t>
  </si>
  <si>
    <t>8/15 - 9/15/24</t>
  </si>
  <si>
    <t xml:space="preserve">TN                           </t>
  </si>
  <si>
    <t>Administrative assistant for SBC21</t>
  </si>
  <si>
    <t xml:space="preserve">RUSSIA                       </t>
  </si>
  <si>
    <t>8/1 - 8/31/24</t>
  </si>
  <si>
    <t>Editing/Translate to Russian - "The Meaning of Holy Communion"</t>
  </si>
  <si>
    <t xml:space="preserve">TX                           </t>
  </si>
  <si>
    <t>4/11 - 4/14/24</t>
  </si>
  <si>
    <t>Facilitate Writers' retreat for lay missioner cirriculum</t>
  </si>
  <si>
    <t xml:space="preserve">NJ                           </t>
  </si>
  <si>
    <t>2/28 - 3/28/24</t>
  </si>
  <si>
    <t xml:space="preserve">Korean newsletter author </t>
  </si>
  <si>
    <t xml:space="preserve">PA                           </t>
  </si>
  <si>
    <t>11/1/24 - 12/31/25</t>
  </si>
  <si>
    <t>Adult &amp; Older Adult Ministry resources creation</t>
  </si>
  <si>
    <t>4/5 - 5/5/24; 5/5 - 11/7/24</t>
  </si>
  <si>
    <t>Instructor - Cambodia; Instructor - CVID training - Cambodia</t>
  </si>
  <si>
    <t xml:space="preserve">IL                           </t>
  </si>
  <si>
    <t xml:space="preserve">5/15 -6/15/24 </t>
  </si>
  <si>
    <t>Slingstones Ministry Ideas manuscripts</t>
  </si>
  <si>
    <t>7/31 - 8/31/24</t>
  </si>
  <si>
    <t>Small group study of worship manuscripts</t>
  </si>
  <si>
    <t>IT Consulting</t>
  </si>
  <si>
    <t xml:space="preserve">Sherry A Johnson                                                 </t>
  </si>
  <si>
    <t xml:space="preserve">Clinton                            </t>
  </si>
  <si>
    <t xml:space="preserve">MS                           </t>
  </si>
  <si>
    <t>11/1 - 12/1/24</t>
  </si>
  <si>
    <t>6/4 - 7/5/24</t>
  </si>
  <si>
    <t xml:space="preserve">NY                           </t>
  </si>
  <si>
    <t>5/17 - 6/17/24</t>
  </si>
  <si>
    <t>9/5 - 10/5/24</t>
  </si>
  <si>
    <t xml:space="preserve">CO                           </t>
  </si>
  <si>
    <t>8/1 - 12/31/24</t>
  </si>
  <si>
    <t>YPM Resource and article creation</t>
  </si>
  <si>
    <t>8/14 - 9/14/24; 11/7 - 12/7/24</t>
  </si>
  <si>
    <t>LID 2025 Leadership Journal manuscripts; Bilingual Worship Services manuscripts</t>
  </si>
  <si>
    <t>Video production/editing</t>
  </si>
  <si>
    <t xml:space="preserve">Brentwood                          </t>
  </si>
  <si>
    <t>PCI Compliance QSA and SAQ preparation</t>
  </si>
  <si>
    <t xml:space="preserve">REPUBLIC OF KOREA            </t>
  </si>
  <si>
    <t>8/17 - 9/17/24</t>
  </si>
  <si>
    <t>2/29 - 3/29/24</t>
  </si>
  <si>
    <t xml:space="preserve">ZIMBABWE                     </t>
  </si>
  <si>
    <t>Relationship building with discipleship leaders within the Africa Central Conferences</t>
  </si>
  <si>
    <t>10/16 - 12/31/24</t>
  </si>
  <si>
    <t xml:space="preserve">Sub-licensing for DM </t>
  </si>
  <si>
    <t xml:space="preserve">MOZAMBIQUE                   </t>
  </si>
  <si>
    <t>YPM work in Mozambique and Africa</t>
  </si>
  <si>
    <t xml:space="preserve">MI                           </t>
  </si>
  <si>
    <t>8/7 - 12/31/24</t>
  </si>
  <si>
    <t>YPM resources - articles and social media Sacred Space Outreach project</t>
  </si>
  <si>
    <t>YPM resources and articles - various projects</t>
  </si>
  <si>
    <t>2/15 - 3/15/24</t>
  </si>
  <si>
    <t>Korean newsletter author - Slingstones ministry ideas</t>
  </si>
  <si>
    <t>DRC</t>
  </si>
  <si>
    <t>Fundraising and Event Planning; website SBC21</t>
  </si>
  <si>
    <t>5/14 - 6/14/24</t>
  </si>
  <si>
    <t xml:space="preserve">VIETNAM                      </t>
  </si>
  <si>
    <t>4/27 - 5/27/24</t>
  </si>
  <si>
    <t>Freelance translator - Intentional Discipleship Vietnam</t>
  </si>
  <si>
    <t>8/30 - 9/30/24</t>
  </si>
  <si>
    <t>2024 YPM Playbook Resources</t>
  </si>
  <si>
    <t xml:space="preserve">PR                           </t>
  </si>
  <si>
    <t>5/8 - 6/8/24</t>
  </si>
  <si>
    <t>Facilitate Resources for Leadership of Children's Ministry</t>
  </si>
  <si>
    <t>KOREA</t>
  </si>
  <si>
    <t>6/4 - 7/4/24</t>
  </si>
  <si>
    <t xml:space="preserve">AL                           </t>
  </si>
  <si>
    <t>Web Development; website maintenance</t>
  </si>
  <si>
    <t xml:space="preserve">Paciic Palisades                   </t>
  </si>
  <si>
    <t>8/7 - 9/7/24</t>
  </si>
  <si>
    <t>Project Manager for Compelling Preaching Project</t>
  </si>
  <si>
    <t>4/1 - 12/31/24</t>
  </si>
  <si>
    <t>Fresh Expressions UMC at GC 2024</t>
  </si>
  <si>
    <t>1/1 - 3/31/24</t>
  </si>
  <si>
    <t>Design booklets for 2024 Annual Conferences</t>
  </si>
  <si>
    <t>2024 YPM Resource recruiting, YM recharge retreat, YM worship lessons &amp; training</t>
  </si>
  <si>
    <t xml:space="preserve">OK                           </t>
  </si>
  <si>
    <t>1/1/23 - 12/31/24</t>
  </si>
  <si>
    <t>NACP Story Development, website maintenance &amp; social media posts</t>
  </si>
  <si>
    <t xml:space="preserve">                                   </t>
  </si>
  <si>
    <t>YPM Training in South Africa</t>
  </si>
  <si>
    <t>1/1/24 - 12/31/24</t>
  </si>
  <si>
    <t>Temporary help to assist with Data Entry</t>
  </si>
  <si>
    <t>PALESTINE</t>
  </si>
  <si>
    <t>8/7 - 8/8/24</t>
  </si>
  <si>
    <t>YPM resources for website</t>
  </si>
  <si>
    <t>1/18 - 2/18/24</t>
  </si>
  <si>
    <t>Translation of Equipping Disciples newsletter</t>
  </si>
  <si>
    <t xml:space="preserve">Bon Secour Retreat &amp; Conference Center                           </t>
  </si>
  <si>
    <t xml:space="preserve">Marriotsville                      </t>
  </si>
  <si>
    <t xml:space="preserve">Debra Brayfindley                                                </t>
  </si>
  <si>
    <t xml:space="preserve">Williams                           </t>
  </si>
  <si>
    <t xml:space="preserve">Floreuce Dale D Cancio                                           </t>
  </si>
  <si>
    <t xml:space="preserve">La Paz, Turlac                     </t>
  </si>
  <si>
    <t xml:space="preserve">Seongho Cho                                                      </t>
  </si>
  <si>
    <t xml:space="preserve">Bucheon-Si                         </t>
  </si>
  <si>
    <t xml:space="preserve">Carolyn W Dandridge                                              </t>
  </si>
  <si>
    <t xml:space="preserve">Nashville                          </t>
  </si>
  <si>
    <t xml:space="preserve">General Board Of Global Ministries-Russian United Methodist Chur </t>
  </si>
  <si>
    <t xml:space="preserve">Moscow 119048                      </t>
  </si>
  <si>
    <t xml:space="preserve">Manuel Padillia Flores                                           </t>
  </si>
  <si>
    <t xml:space="preserve">San Antonio                        </t>
  </si>
  <si>
    <t xml:space="preserve">Myungsun Han                                                     </t>
  </si>
  <si>
    <t xml:space="preserve">Demarest                           </t>
  </si>
  <si>
    <t xml:space="preserve">Lisa Jean Hoefner                                                </t>
  </si>
  <si>
    <t xml:space="preserve">Ephrata                            </t>
  </si>
  <si>
    <t xml:space="preserve">Samuel David Hong                                                </t>
  </si>
  <si>
    <t xml:space="preserve">Haywood                            </t>
  </si>
  <si>
    <t xml:space="preserve">Seonwoong Hwang                                                  </t>
  </si>
  <si>
    <t xml:space="preserve">Northbrook                         </t>
  </si>
  <si>
    <t xml:space="preserve">Diana L Hynson                                                   </t>
  </si>
  <si>
    <t xml:space="preserve">Lebanon                            </t>
  </si>
  <si>
    <t xml:space="preserve">Johnson Business Technology Solutions, Inc                       </t>
  </si>
  <si>
    <t xml:space="preserve">Spring Hill                        </t>
  </si>
  <si>
    <t xml:space="preserve">Manohar Joshi                                                    </t>
  </si>
  <si>
    <t xml:space="preserve">Walnut Creek                       </t>
  </si>
  <si>
    <t xml:space="preserve">Jinwoo Kim                                                       </t>
  </si>
  <si>
    <t xml:space="preserve">New York                           </t>
  </si>
  <si>
    <t xml:space="preserve">Sucheon Kim                                                      </t>
  </si>
  <si>
    <t xml:space="preserve">Pomona                             </t>
  </si>
  <si>
    <t xml:space="preserve">Cynthia E Klick                                                  </t>
  </si>
  <si>
    <t xml:space="preserve">Highlands Ranch                    </t>
  </si>
  <si>
    <t xml:space="preserve">Hyok In Kwon                                                     </t>
  </si>
  <si>
    <t xml:space="preserve">San Jose                           </t>
  </si>
  <si>
    <t xml:space="preserve">Christopher Law                                                  </t>
  </si>
  <si>
    <t xml:space="preserve">Lbmc Pc                                                          </t>
  </si>
  <si>
    <t xml:space="preserve">Eun Jae Lee                                                      </t>
  </si>
  <si>
    <t xml:space="preserve">Goyang City, Kyunggi Do            </t>
  </si>
  <si>
    <t xml:space="preserve">Kangse Lee                                                       </t>
  </si>
  <si>
    <t xml:space="preserve">Santa Cruz                         </t>
  </si>
  <si>
    <t xml:space="preserve">Gift Kudakwashe Machinga                                         </t>
  </si>
  <si>
    <t xml:space="preserve">Morningsibe, Mutare                </t>
  </si>
  <si>
    <t xml:space="preserve">Margaret Mazvita Machinga                                        </t>
  </si>
  <si>
    <t>Mutare</t>
  </si>
  <si>
    <t xml:space="preserve">Mai Anh Le Tran                                                  </t>
  </si>
  <si>
    <t xml:space="preserve">Park Ridge                         </t>
  </si>
  <si>
    <t xml:space="preserve">Armindo Venancio Mapoissa                                        </t>
  </si>
  <si>
    <t xml:space="preserve">Maputo Mozambique                  </t>
  </si>
  <si>
    <t xml:space="preserve">Marquette Hope                                                   </t>
  </si>
  <si>
    <t xml:space="preserve">Marquette                          </t>
  </si>
  <si>
    <t xml:space="preserve">Tori Lynn Mick                                                   </t>
  </si>
  <si>
    <t xml:space="preserve">Jung Ung Moon                                                    </t>
  </si>
  <si>
    <t xml:space="preserve">East Brunswick                     </t>
  </si>
  <si>
    <t xml:space="preserve">Betty Kazadi Musau                                               </t>
  </si>
  <si>
    <t>Lubumbashi</t>
  </si>
  <si>
    <t xml:space="preserve">Toska Medlock                                                    </t>
  </si>
  <si>
    <t xml:space="preserve">Dallas                             </t>
  </si>
  <si>
    <t xml:space="preserve">Myeong Shin Nam                                                  </t>
  </si>
  <si>
    <t xml:space="preserve">Castro Valley                      </t>
  </si>
  <si>
    <t xml:space="preserve">Nguyen Thi Ngoc Mai                                              </t>
  </si>
  <si>
    <t xml:space="preserve">Thu Doc City                       </t>
  </si>
  <si>
    <t xml:space="preserve">National United Methodist Youth Fellowship In The Philippines    </t>
  </si>
  <si>
    <t>Paso Manila</t>
  </si>
  <si>
    <t xml:space="preserve">Valory Muniz Oquendo                                             </t>
  </si>
  <si>
    <t xml:space="preserve">Carolina                           </t>
  </si>
  <si>
    <t xml:space="preserve">Hae Jung Park                                                    </t>
  </si>
  <si>
    <t>Mapogu</t>
  </si>
  <si>
    <t xml:space="preserve">Jeonghyun Park                                                   </t>
  </si>
  <si>
    <t xml:space="preserve">Mountain View                      </t>
  </si>
  <si>
    <t xml:space="preserve">Evan Hunter Pugh                                                 </t>
  </si>
  <si>
    <t xml:space="preserve">Brantley                           </t>
  </si>
  <si>
    <t xml:space="preserve">Jacob Russell                                                    </t>
  </si>
  <si>
    <t xml:space="preserve">Cedar Springs                      </t>
  </si>
  <si>
    <t xml:space="preserve">Chesung Ryu                                                      </t>
  </si>
  <si>
    <t xml:space="preserve">Campbell                           </t>
  </si>
  <si>
    <t xml:space="preserve">Daniel Shin                                                      </t>
  </si>
  <si>
    <t xml:space="preserve">Amy Sigmon                                                       </t>
  </si>
  <si>
    <t xml:space="preserve">Kingston Springs                   </t>
  </si>
  <si>
    <t xml:space="preserve">Kristopher Ray Sledge                                            </t>
  </si>
  <si>
    <t xml:space="preserve">New Cumberland                     </t>
  </si>
  <si>
    <t xml:space="preserve">Sarah Smith                                                      </t>
  </si>
  <si>
    <t xml:space="preserve">Hendersonville                     </t>
  </si>
  <si>
    <t xml:space="preserve">Jeremy Wells Steele                                              </t>
  </si>
  <si>
    <t xml:space="preserve">Mobile                             </t>
  </si>
  <si>
    <t xml:space="preserve">Doris Underwood                                                  </t>
  </si>
  <si>
    <t xml:space="preserve">Yukon                              </t>
  </si>
  <si>
    <t xml:space="preserve">S.E.A.M. Igr. Met Conferencia Anual                              </t>
  </si>
  <si>
    <t xml:space="preserve">Vaco Llc                                                         </t>
  </si>
  <si>
    <t xml:space="preserve">Wi'Am:The Palestinian Conflict Transformation                    </t>
  </si>
  <si>
    <t>Bethlehem</t>
  </si>
  <si>
    <t xml:space="preserve">Chanje Woo                                                       </t>
  </si>
  <si>
    <t xml:space="preserve">Arlington Heights                  </t>
  </si>
  <si>
    <t xml:space="preserve">Seungyoon Woo                                                    </t>
  </si>
  <si>
    <t xml:space="preserve">Chicago                            </t>
  </si>
  <si>
    <t>General Board of Higher Education &amp; Ministry</t>
  </si>
  <si>
    <t>Peter Keese</t>
  </si>
  <si>
    <t>Brentwood</t>
  </si>
  <si>
    <t>CPE Educator supervised staff member, Soomee Kim</t>
  </si>
  <si>
    <t>Margaret Lassiat-Church Systems Consulting</t>
  </si>
  <si>
    <t>Westfield</t>
  </si>
  <si>
    <t>IN</t>
  </si>
  <si>
    <t>September 2023-June 2024</t>
  </si>
  <si>
    <t>Update and maintain University Senate Guidelines</t>
  </si>
  <si>
    <t>Scott Gilpin</t>
  </si>
  <si>
    <t>Birmingham</t>
  </si>
  <si>
    <t>AL</t>
  </si>
  <si>
    <t>Promoting, fundraising and development in partnership with Regional Hubs</t>
  </si>
  <si>
    <t>Carolyn M. Howard</t>
  </si>
  <si>
    <t>Nashua</t>
  </si>
  <si>
    <t>NH</t>
  </si>
  <si>
    <t>Online program consultant Course of Study</t>
  </si>
  <si>
    <t>Barbara Nye</t>
  </si>
  <si>
    <t>COS/ACOS course and curriculum development</t>
  </si>
  <si>
    <t>Robert Kohler</t>
  </si>
  <si>
    <t>January-March 2024</t>
  </si>
  <si>
    <t>COS faculty consultant-ACOS UM History &amp; UM Polity</t>
  </si>
  <si>
    <t>Jeff Conklin-Miller</t>
  </si>
  <si>
    <t>Durham</t>
  </si>
  <si>
    <t>NC</t>
  </si>
  <si>
    <t>COS faculty consultant-COS 523</t>
  </si>
  <si>
    <t>William McDonald</t>
  </si>
  <si>
    <t>Athens</t>
  </si>
  <si>
    <t>COS faculty consultant-COS 222</t>
  </si>
  <si>
    <t>Russell Sisson</t>
  </si>
  <si>
    <t xml:space="preserve">Corbin </t>
  </si>
  <si>
    <t>KY</t>
  </si>
  <si>
    <t>COS faculty consultant-COS 321 &amp; ACOS New Testament
Development of ACOS</t>
  </si>
  <si>
    <t>Robert Winstead</t>
  </si>
  <si>
    <t>GA</t>
  </si>
  <si>
    <t>COS faculty consultant-COS 123 &amp; COS 124</t>
  </si>
  <si>
    <t>Wesley Wachob</t>
  </si>
  <si>
    <t>St. Petersburg</t>
  </si>
  <si>
    <t>FL</t>
  </si>
  <si>
    <t>COS faculty consultant-COS 221</t>
  </si>
  <si>
    <t>Brian Germano</t>
  </si>
  <si>
    <t>Newnan</t>
  </si>
  <si>
    <t>COS faculty consultant-ACOS-UM Doctrine &amp; COS 122</t>
  </si>
  <si>
    <t>Pat Whittemore</t>
  </si>
  <si>
    <t xml:space="preserve">Franklin </t>
  </si>
  <si>
    <t>COS faculty consultant-COS 121</t>
  </si>
  <si>
    <t>Phil Jamieson</t>
  </si>
  <si>
    <t>COS faculty consultant-COS 224</t>
  </si>
  <si>
    <t>Courtney Allen</t>
  </si>
  <si>
    <t xml:space="preserve">Daytona Beach </t>
  </si>
  <si>
    <t>Exploration-opening worship speaker</t>
  </si>
  <si>
    <t>Katie Omafuaire</t>
  </si>
  <si>
    <t>Baton Rouge</t>
  </si>
  <si>
    <t>LA</t>
  </si>
  <si>
    <t>Exploration-photographer</t>
  </si>
  <si>
    <t>Tomorrow Has Come Ministries LLC</t>
  </si>
  <si>
    <t>Lynchburg</t>
  </si>
  <si>
    <t>Exploration-Band</t>
  </si>
  <si>
    <t>Amy Cox</t>
  </si>
  <si>
    <t>South Bend</t>
  </si>
  <si>
    <t>Exploration-Sacred Space Leader</t>
  </si>
  <si>
    <t>Adam Bowers</t>
  </si>
  <si>
    <t>Photographer/Videographer</t>
  </si>
  <si>
    <t>Lincoln Brunner</t>
  </si>
  <si>
    <t>Brookfield</t>
  </si>
  <si>
    <t>WI</t>
  </si>
  <si>
    <t>January-May 2024</t>
  </si>
  <si>
    <t>Freelance Writer</t>
  </si>
  <si>
    <t>Mary Foley</t>
  </si>
  <si>
    <t xml:space="preserve">Arden </t>
  </si>
  <si>
    <t>February 2024-May 2025</t>
  </si>
  <si>
    <t>CPE Program Faculty Consultant</t>
  </si>
  <si>
    <t>Mary Harris</t>
  </si>
  <si>
    <t>Casselberry</t>
  </si>
  <si>
    <t>Exploration-Translation Services</t>
  </si>
  <si>
    <t>Leo Yates</t>
  </si>
  <si>
    <t xml:space="preserve">Severn </t>
  </si>
  <si>
    <t>MD</t>
  </si>
  <si>
    <t>Kathy Armistead</t>
  </si>
  <si>
    <t>April-August 2024</t>
  </si>
  <si>
    <t>Publishing Services</t>
  </si>
  <si>
    <t>Tania Hammer-Luken</t>
  </si>
  <si>
    <t>Plymouth</t>
  </si>
  <si>
    <t>MN</t>
  </si>
  <si>
    <t>February 2024-December 2024</t>
  </si>
  <si>
    <t>CPE Program Consulting-Update CIPP Student Handbook &amp; Center Portfolio</t>
  </si>
  <si>
    <t>May-July 2024</t>
  </si>
  <si>
    <t>COS faculty consultant-COS 224, UM History &amp; ACOS Church History
Development ACOS Church History</t>
  </si>
  <si>
    <t>COS faculty consultant-COS 122 &amp; COS 422</t>
  </si>
  <si>
    <t>COS faculty consultant-COS 321, ACOS New Testament
Development ACOS New Testament-The Gospels</t>
  </si>
  <si>
    <t>Jean Ntahoturi</t>
  </si>
  <si>
    <t>Bujumbura</t>
  </si>
  <si>
    <t>Burundi</t>
  </si>
  <si>
    <t>March 2024-April 2024</t>
  </si>
  <si>
    <t>Translation Services</t>
  </si>
  <si>
    <t>Orbund LLC</t>
  </si>
  <si>
    <t>San Jose</t>
  </si>
  <si>
    <t>CA</t>
  </si>
  <si>
    <t>Develop Azure Authentication for Student Information System</t>
  </si>
  <si>
    <t>Robert Brown</t>
  </si>
  <si>
    <t>Carrollton</t>
  </si>
  <si>
    <t>COS faculty consultant-COS 324</t>
  </si>
  <si>
    <t>Stacy Minger</t>
  </si>
  <si>
    <t>Nicholasville</t>
  </si>
  <si>
    <t>COS faculty consultant-ACOS Theology/Worship</t>
  </si>
  <si>
    <t>Michael Beck</t>
  </si>
  <si>
    <t>Ocala</t>
  </si>
  <si>
    <t>COS faculty consultant-ACOS Mission</t>
  </si>
  <si>
    <t>Moschi Consulting Services LLC</t>
  </si>
  <si>
    <t>Miamisburg</t>
  </si>
  <si>
    <t>OH</t>
  </si>
  <si>
    <t>June 2024-May 2025</t>
  </si>
  <si>
    <t>Cristian De La Rosa</t>
  </si>
  <si>
    <t>Lynn</t>
  </si>
  <si>
    <t>MA</t>
  </si>
  <si>
    <t>Women of Color Mentoring Program</t>
  </si>
  <si>
    <t>Pamela Lightsey</t>
  </si>
  <si>
    <t>Chicago</t>
  </si>
  <si>
    <t>IL</t>
  </si>
  <si>
    <t>Kirsten S. Oh</t>
  </si>
  <si>
    <t>Monrovia</t>
  </si>
  <si>
    <t>Sally Sharpe</t>
  </si>
  <si>
    <t>Mount Juliet</t>
  </si>
  <si>
    <t>June 2024-July 2024</t>
  </si>
  <si>
    <t>Monday.com</t>
  </si>
  <si>
    <t>NY</t>
  </si>
  <si>
    <t>June 2024-June 2025</t>
  </si>
  <si>
    <t>Work OS Enterprise Plan</t>
  </si>
  <si>
    <t>UM Communications</t>
  </si>
  <si>
    <t>Advertising-UMNews.org, Daily Digest, The Source, Resourceumc.org</t>
  </si>
  <si>
    <t>Mark C. Lee</t>
  </si>
  <si>
    <t>Lexington</t>
  </si>
  <si>
    <t>SC</t>
  </si>
  <si>
    <t>CPE January Retreat Consultant</t>
  </si>
  <si>
    <t>David C. Johnson</t>
  </si>
  <si>
    <t>Charleston</t>
  </si>
  <si>
    <t>July 2024-June 2025</t>
  </si>
  <si>
    <t>Jim Rawlings, Jr.</t>
  </si>
  <si>
    <t xml:space="preserve">Durham </t>
  </si>
  <si>
    <t>October 2023-March 2024</t>
  </si>
  <si>
    <t>Keith Wakefield</t>
  </si>
  <si>
    <t>Santa Monica</t>
  </si>
  <si>
    <t>August-October 2024</t>
  </si>
  <si>
    <t>COS faculty consultant-COS 122 &amp; UM Doctrine</t>
  </si>
  <si>
    <t>Elaine Heath</t>
  </si>
  <si>
    <t>Hillsborough</t>
  </si>
  <si>
    <t>COS faculty consultant-ACOS Evangelism-Trauma-Informed Evangelism</t>
  </si>
  <si>
    <t>Philip D. Jamieson</t>
  </si>
  <si>
    <t>COS faculty consultant-COS 224, UM History, UM Polity</t>
  </si>
  <si>
    <t>Filipe Maia</t>
  </si>
  <si>
    <t>Dedham</t>
  </si>
  <si>
    <t>COS faculty consultant-PCOS 522</t>
  </si>
  <si>
    <t>COS faculty consultant-COS 221 &amp; COS 321</t>
  </si>
  <si>
    <t>COS faculty consultant-ACOS Evangelism-Renewing Social Holiness</t>
  </si>
  <si>
    <t>Theologische Hochschule Reutlingen
(Dr. Stephan von Twardowski)</t>
  </si>
  <si>
    <t>Europe</t>
  </si>
  <si>
    <t>September 2024-December 2024</t>
  </si>
  <si>
    <t>Lead Hub Development for Europe</t>
  </si>
  <si>
    <t>Jean Kohler</t>
  </si>
  <si>
    <t>October 2024</t>
  </si>
  <si>
    <t>Organist-Board meeting</t>
  </si>
  <si>
    <t>Joy Moore</t>
  </si>
  <si>
    <t>Lisle</t>
  </si>
  <si>
    <t>November 2024</t>
  </si>
  <si>
    <t>Speaker-UMEA Fall Retreat</t>
  </si>
  <si>
    <t>Barbara Dunlap-Berg</t>
  </si>
  <si>
    <t>Carbondale</t>
  </si>
  <si>
    <t>September 2024</t>
  </si>
  <si>
    <t>Publishing Services-University Senate Guidelines</t>
  </si>
  <si>
    <t>Jennifer D. Bowden</t>
  </si>
  <si>
    <t xml:space="preserve">Bolling AFB </t>
  </si>
  <si>
    <t>DC</t>
  </si>
  <si>
    <t>Austin James</t>
  </si>
  <si>
    <t>Columbia</t>
  </si>
  <si>
    <t>AV Support-Board Meeting</t>
  </si>
  <si>
    <t>Christinah Kwaramba</t>
  </si>
  <si>
    <t>Burleson</t>
  </si>
  <si>
    <t>TX</t>
  </si>
  <si>
    <t>Morningsky Leadership Initiative, LLC</t>
  </si>
  <si>
    <t>Mukwonago</t>
  </si>
  <si>
    <t>October 2024-February 2025</t>
  </si>
  <si>
    <t>Qualtrics LLC</t>
  </si>
  <si>
    <t>Provo</t>
  </si>
  <si>
    <t>UT</t>
  </si>
  <si>
    <t>December 2024-December 2025</t>
  </si>
  <si>
    <t>Survey Software Renewal Subscription</t>
  </si>
  <si>
    <t>Romulo Esteban Montilla</t>
  </si>
  <si>
    <t>Edinburg</t>
  </si>
  <si>
    <t>June 2024</t>
  </si>
  <si>
    <t>CPE Program Spanish Faculty Consultant</t>
  </si>
  <si>
    <t>Paulo Garcia</t>
  </si>
  <si>
    <t>Brazil</t>
  </si>
  <si>
    <t>May 2024-July 2024</t>
  </si>
  <si>
    <t>GM Scholarship Reviewer</t>
  </si>
  <si>
    <t>Connie Semy Mella</t>
  </si>
  <si>
    <t>Philippines</t>
  </si>
  <si>
    <t xml:space="preserve">Mark Davies &amp; Oklahoma City </t>
  </si>
  <si>
    <t>Edmond</t>
  </si>
  <si>
    <t>OK</t>
  </si>
  <si>
    <t>Ukusebenza Development Consultants (Stephen Hendricks)</t>
  </si>
  <si>
    <t>South Africa</t>
  </si>
  <si>
    <t>Seam Igreja Metodista Conferencia Anual (Jamisse Taimo)</t>
  </si>
  <si>
    <t>Mozambique/Angola</t>
  </si>
  <si>
    <t>Asociacion Iglesia Evangelica Metodista Argentina (Claudia Lombardo)</t>
  </si>
  <si>
    <t>Argentina</t>
  </si>
  <si>
    <t>Regional Hub for Latin America &amp; Caribbean
Asociacion Iglesia Evangelica Metodista Argentina (Claudia Lombardo)</t>
  </si>
  <si>
    <t>January 2024-December 2024</t>
  </si>
  <si>
    <t>Lead Hub Development for Latin America and the Caribbean</t>
  </si>
  <si>
    <t>Regional Hub for Europe
Theologische Hochschule Reutlingen (Ulrike Schuler)</t>
  </si>
  <si>
    <t>Germany</t>
  </si>
  <si>
    <t>January 2024-August 2024</t>
  </si>
  <si>
    <t>Regional Hub for Mozambique
Seam Igreja Metodista Conferencia Anual (Jamisse Taimo)</t>
  </si>
  <si>
    <t>Lead Hub Development for Portuguese-speaking areas in Africa</t>
  </si>
  <si>
    <t>Mark Davies &amp; Oklahoma City &amp; Caretaker's of God's Creation</t>
  </si>
  <si>
    <t>Lead Hub Development in North America</t>
  </si>
  <si>
    <t>Lead Hub Philippines
(Connie Semy Mella)</t>
  </si>
  <si>
    <t>Lead Hub Development in the Philippines</t>
  </si>
  <si>
    <t>Lead Hub Southern Africa
Ukusebenza Development Consultants (Stephen Hendricks)</t>
  </si>
  <si>
    <t>Lead Hub Development for Africa for English speaking areas</t>
  </si>
  <si>
    <t>Lead Hub Asia Pacific
Young Min Paik</t>
  </si>
  <si>
    <t>Asia</t>
  </si>
  <si>
    <t>Lead Hub Development for Asia Pacific</t>
  </si>
  <si>
    <t>Lead Hub Brazil
Paulo Roberto Garcia</t>
  </si>
  <si>
    <t>Lead Hub Development</t>
  </si>
  <si>
    <t>Lead Hub Britain
Wesley House (Jane Leach)</t>
  </si>
  <si>
    <t>Britain</t>
  </si>
  <si>
    <t>Lead Hub Development in Britain</t>
  </si>
  <si>
    <t>Open Minded Consulting</t>
  </si>
  <si>
    <t>Del Mar</t>
  </si>
  <si>
    <t>Strategy, Planning and Executive of Marketing Services</t>
  </si>
  <si>
    <t>Plan Left</t>
  </si>
  <si>
    <t>Application Security, Support, Maintenance, &amp; Hosting</t>
  </si>
  <si>
    <t>Blackstrap Media</t>
  </si>
  <si>
    <t>Evansville</t>
  </si>
  <si>
    <t>Develop &amp; Manage Advertising Strategy/Social Media/Website/Video Content</t>
  </si>
  <si>
    <t>Brian K. Brown</t>
  </si>
  <si>
    <t>Alexandria</t>
  </si>
  <si>
    <t>DSDCM Honorarium (no official contract completed)</t>
  </si>
  <si>
    <t>April Casperson</t>
  </si>
  <si>
    <t>Delaware</t>
  </si>
  <si>
    <t>DSDCM Honorarium/IDI administer assessments (no official contract completed)</t>
  </si>
  <si>
    <t>Gregg Sealey Coaching &amp; Consulting</t>
  </si>
  <si>
    <t>Spokane</t>
  </si>
  <si>
    <t>WA</t>
  </si>
  <si>
    <t>DSDCM Honorarium</t>
  </si>
  <si>
    <t>John Hames</t>
  </si>
  <si>
    <t>Lewisville</t>
  </si>
  <si>
    <t>May 2024-November 2024</t>
  </si>
  <si>
    <t>Clergy Well-Being Video Services</t>
  </si>
  <si>
    <t>Mary Huycke</t>
  </si>
  <si>
    <t>Yakima</t>
  </si>
  <si>
    <t>Youngsook Charlene Kang</t>
  </si>
  <si>
    <t>Edgewater</t>
  </si>
  <si>
    <t>NJ</t>
  </si>
  <si>
    <t>Roderick Miller</t>
  </si>
  <si>
    <t>Ellicott City</t>
  </si>
  <si>
    <t>Samuel Rodriguez</t>
  </si>
  <si>
    <t xml:space="preserve">DSDCM Honorarium/IDI administer  </t>
  </si>
  <si>
    <t>Linda E. Young</t>
  </si>
  <si>
    <t>Cincinnati</t>
  </si>
  <si>
    <t>DSDCM IDI administer</t>
  </si>
  <si>
    <t>Blair Thompson (Texas Methodist Foundation)</t>
  </si>
  <si>
    <t>Lisa Greenwood (Wesleyan Impact Partners)</t>
  </si>
  <si>
    <t>Stacey Wilson/SCW Consulting LLC</t>
  </si>
  <si>
    <t xml:space="preserve">Bowie </t>
  </si>
  <si>
    <t>Mary Kay DuChene (North Central Ministry Development)</t>
  </si>
  <si>
    <t>New Brighton</t>
  </si>
  <si>
    <t>Dirk Elliott</t>
  </si>
  <si>
    <t>Linden</t>
  </si>
  <si>
    <t>MI</t>
  </si>
  <si>
    <t>LG Resources &amp; Consulting LLC (Lindsay Geist)</t>
  </si>
  <si>
    <t>Dunwoody</t>
  </si>
  <si>
    <t>August 2024</t>
  </si>
  <si>
    <t>Facilitator-BOM Quad Training</t>
  </si>
  <si>
    <t>Isaura Costa Arez</t>
  </si>
  <si>
    <t>Translation Services-CCTEF</t>
  </si>
  <si>
    <t>Provisions</t>
  </si>
  <si>
    <t>Technology Services</t>
  </si>
  <si>
    <t>New Horizons</t>
  </si>
  <si>
    <t>Boston</t>
  </si>
  <si>
    <t>Technology Services-Internet</t>
  </si>
  <si>
    <t>Electric Vine</t>
  </si>
  <si>
    <t>Branchburg</t>
  </si>
  <si>
    <t>Data-Imagery, LLC</t>
  </si>
  <si>
    <t>Tacoma</t>
  </si>
  <si>
    <t>Technology Services-Server Hosting &amp; Wordpress Support for IAMSCU</t>
  </si>
  <si>
    <t>Melanie Dobson</t>
  </si>
  <si>
    <t>Publishing Services-Author Fee</t>
  </si>
  <si>
    <t>Linda Boulos</t>
  </si>
  <si>
    <t>Columbus</t>
  </si>
  <si>
    <t>Philip Wingeier-Rayo</t>
  </si>
  <si>
    <t>Silver Springs</t>
  </si>
  <si>
    <t>May-October 2024</t>
  </si>
  <si>
    <t>Filming &amp; Editing Services</t>
  </si>
  <si>
    <t>FortyAU</t>
  </si>
  <si>
    <t>Technology Services-Passage Application</t>
  </si>
  <si>
    <t>Johnson Business</t>
  </si>
  <si>
    <t>Spring Hill</t>
  </si>
  <si>
    <t>Luther B. Felder</t>
  </si>
  <si>
    <t xml:space="preserve">Augusta </t>
  </si>
  <si>
    <t>Travel Assistance-IAMSCU WMC</t>
  </si>
  <si>
    <t>Isabelle Berger</t>
  </si>
  <si>
    <t>Vail</t>
  </si>
  <si>
    <t>AZ</t>
  </si>
  <si>
    <t>GNTV</t>
  </si>
  <si>
    <t>Macon</t>
  </si>
  <si>
    <t>AV Services-Exploration</t>
  </si>
  <si>
    <t>Message Factors</t>
  </si>
  <si>
    <t>Memphis</t>
  </si>
  <si>
    <t>September 2023-Present</t>
  </si>
  <si>
    <t>Research &amp; Analysis Support Services</t>
  </si>
  <si>
    <t>Bradley Arant Boult Cummings, LLP</t>
  </si>
  <si>
    <t>Legal Services</t>
  </si>
  <si>
    <t>Digital Theological Library</t>
  </si>
  <si>
    <t>El Cajon</t>
  </si>
  <si>
    <t>DTL provides graduate theological libraries to digital content</t>
  </si>
  <si>
    <t>Donald Reasoner Language Services</t>
  </si>
  <si>
    <t>United Methodist Communications</t>
  </si>
  <si>
    <t>Jacob Seungpil Lee</t>
  </si>
  <si>
    <t>Torrance</t>
  </si>
  <si>
    <t>01/01/2024-12/31/2024</t>
  </si>
  <si>
    <t>News Content/Stories</t>
  </si>
  <si>
    <t>Abigail Browka dba Everyday Sanctuary, LLC</t>
  </si>
  <si>
    <t>Verona</t>
  </si>
  <si>
    <t>Seeker Communication content/editing</t>
  </si>
  <si>
    <t>Advocate Market Research Bureau</t>
  </si>
  <si>
    <t>Franklin</t>
  </si>
  <si>
    <t xml:space="preserve">Online Research Panels </t>
  </si>
  <si>
    <t>Alexis Faith</t>
  </si>
  <si>
    <t>Production Shoor Makeup Artist</t>
  </si>
  <si>
    <t>Austin Bischoff</t>
  </si>
  <si>
    <t>Web Ministry professional services</t>
  </si>
  <si>
    <t>News content/editing</t>
  </si>
  <si>
    <t>Benny W Campbell</t>
  </si>
  <si>
    <t>Mt Juliet</t>
  </si>
  <si>
    <t>VO Talent</t>
  </si>
  <si>
    <t>Brandon Scott Dorr</t>
  </si>
  <si>
    <t>Audio Engineer</t>
  </si>
  <si>
    <t>Christie Haffner</t>
  </si>
  <si>
    <t>Teleprompter Operator</t>
  </si>
  <si>
    <t>Christopher C Clarke</t>
  </si>
  <si>
    <t>Marlton</t>
  </si>
  <si>
    <t>Copy Writing /Marketing</t>
  </si>
  <si>
    <t>Cintia Listenbee</t>
  </si>
  <si>
    <t>Fayetteville</t>
  </si>
  <si>
    <t>Compass Consultants, LLC</t>
  </si>
  <si>
    <t>Santa Rosa Beach</t>
  </si>
  <si>
    <t>Messinging and Distribution Strategy</t>
  </si>
  <si>
    <t>Craig Hinkle</t>
  </si>
  <si>
    <t>Madison</t>
  </si>
  <si>
    <t>News Editor</t>
  </si>
  <si>
    <t>Cruz Elena Mitchell</t>
  </si>
  <si>
    <t>Detroit</t>
  </si>
  <si>
    <t>Daniel J Wunderlich</t>
  </si>
  <si>
    <t>Lake Mary</t>
  </si>
  <si>
    <t>Marketing content/support</t>
  </si>
  <si>
    <t>Darwin K Durham</t>
  </si>
  <si>
    <t>Mt. Juliet</t>
  </si>
  <si>
    <t xml:space="preserve">David Paul Jeffrey </t>
  </si>
  <si>
    <t>Eugene</t>
  </si>
  <si>
    <t>OR</t>
  </si>
  <si>
    <t>UMNS Photography/stories</t>
  </si>
  <si>
    <t>Deborah L Coble</t>
  </si>
  <si>
    <t>South Charleston</t>
  </si>
  <si>
    <t>WV</t>
  </si>
  <si>
    <t>Leader/Member communications content</t>
  </si>
  <si>
    <t>Diane Degnan</t>
  </si>
  <si>
    <t>Goodlettsville</t>
  </si>
  <si>
    <t xml:space="preserve">Media and Crisis Communication Assistance </t>
  </si>
  <si>
    <t>Donald P. VanCleve</t>
  </si>
  <si>
    <t>Hendersonville</t>
  </si>
  <si>
    <t>Production Director</t>
  </si>
  <si>
    <t xml:space="preserve">Duncan Ragsdale </t>
  </si>
  <si>
    <t>UMCom Renovations</t>
  </si>
  <si>
    <t>Fred Quintanilla</t>
  </si>
  <si>
    <t>White Bluff</t>
  </si>
  <si>
    <t>Technology support</t>
  </si>
  <si>
    <t xml:space="preserve">Harry Leake </t>
  </si>
  <si>
    <t>Whites Creek</t>
  </si>
  <si>
    <t>UMCOM Production Support</t>
  </si>
  <si>
    <t xml:space="preserve">Humberto Casanova </t>
  </si>
  <si>
    <t>Kentwood</t>
  </si>
  <si>
    <t>Hyewon Hyon</t>
  </si>
  <si>
    <t>CHICAGO</t>
  </si>
  <si>
    <t xml:space="preserve">Korean News / content </t>
  </si>
  <si>
    <t>VAIL</t>
  </si>
  <si>
    <t>Connectional Giving support</t>
  </si>
  <si>
    <t>James M. Patterson</t>
  </si>
  <si>
    <t>James Stevens, Jr.</t>
  </si>
  <si>
    <t>Northridge</t>
  </si>
  <si>
    <t xml:space="preserve">Graphics Artist/Video Content </t>
  </si>
  <si>
    <t xml:space="preserve">Jeff Atkins </t>
  </si>
  <si>
    <t>Lighting Director</t>
  </si>
  <si>
    <t>Jeremy Steele</t>
  </si>
  <si>
    <t>Los Altos</t>
  </si>
  <si>
    <t>Marketing</t>
  </si>
  <si>
    <t>Jeremy W Childs</t>
  </si>
  <si>
    <t>John Coleman, Jr.</t>
  </si>
  <si>
    <t>King of Prussia #A611</t>
  </si>
  <si>
    <t>John Paul Macdonald Penrod</t>
  </si>
  <si>
    <t>Video Editor</t>
  </si>
  <si>
    <t>Joshua W. Childs</t>
  </si>
  <si>
    <t>Kathy Gilbert</t>
  </si>
  <si>
    <t>Kristin Carr Bragg</t>
  </si>
  <si>
    <t>Old Hickory</t>
  </si>
  <si>
    <t>Leonor Yanwz</t>
  </si>
  <si>
    <t>Lantana</t>
  </si>
  <si>
    <t>Lisa Drew</t>
  </si>
  <si>
    <t>Mount Prospect</t>
  </si>
  <si>
    <t>UMC Agency Partnership Consultant/ Leader Communitcations</t>
  </si>
  <si>
    <t>Magda Cecillia Velander</t>
  </si>
  <si>
    <t>Tennessee</t>
  </si>
  <si>
    <t>Leader communications / content translation</t>
  </si>
  <si>
    <t>Manuel Padilla Flores</t>
  </si>
  <si>
    <t>San Antonio</t>
  </si>
  <si>
    <t>Short Form Videos for Hispanic News</t>
  </si>
  <si>
    <t>Marcy K. Beck Heinz</t>
  </si>
  <si>
    <t>Canton</t>
  </si>
  <si>
    <t>Connectional Giving Support</t>
  </si>
  <si>
    <t>Mark Wells</t>
  </si>
  <si>
    <t>Video Engineer/Productions</t>
  </si>
  <si>
    <t>Matt Melchiorre</t>
  </si>
  <si>
    <t>Grip/Camera Op/Productions</t>
  </si>
  <si>
    <t>Melton Casteel</t>
  </si>
  <si>
    <t>Utility/Productions</t>
  </si>
  <si>
    <t>Mike DuBose</t>
  </si>
  <si>
    <t>News Photographer</t>
  </si>
  <si>
    <t>Nathan S Webb</t>
  </si>
  <si>
    <t>Lincolnton</t>
  </si>
  <si>
    <t>Noel D Lorson</t>
  </si>
  <si>
    <t>Designer/Marketing Creative  Team</t>
  </si>
  <si>
    <t>Pablo Andres Sarria Quezada</t>
  </si>
  <si>
    <t>Bryan</t>
  </si>
  <si>
    <t>Paola A Grunstein</t>
  </si>
  <si>
    <t>Prolocity Cloud Solutions, LLC</t>
  </si>
  <si>
    <t>Burlington</t>
  </si>
  <si>
    <t>Marketing &amp; Communications Design</t>
  </si>
  <si>
    <t>Reed Gaines</t>
  </si>
  <si>
    <t>Rene Carman</t>
  </si>
  <si>
    <t>Robert L Sipp dba SippCo, LLC</t>
  </si>
  <si>
    <t>Murfreesboro</t>
  </si>
  <si>
    <t>Facility Evaluation and Support</t>
  </si>
  <si>
    <t>Samuel L. Hodges</t>
  </si>
  <si>
    <t>Dallas</t>
  </si>
  <si>
    <t>Sarah Wendel</t>
  </si>
  <si>
    <t>Kingswood / audio engineer</t>
  </si>
  <si>
    <t>Scott Stilley</t>
  </si>
  <si>
    <t>Georgetown</t>
  </si>
  <si>
    <t>Production, Editor</t>
  </si>
  <si>
    <t>Seonwoong Hwang</t>
  </si>
  <si>
    <t>Sheila Harrison</t>
  </si>
  <si>
    <t>Antioch</t>
  </si>
  <si>
    <t>UMCom Communications Strategy &amp; Production support</t>
  </si>
  <si>
    <t>Steady Stream Creative, LLC</t>
  </si>
  <si>
    <t>Chamblee</t>
  </si>
  <si>
    <t>News content/web page building/ editing</t>
  </si>
  <si>
    <t>Stephen Kawakamii dba Crowned One Productions</t>
  </si>
  <si>
    <t>Ooltewah</t>
  </si>
  <si>
    <t xml:space="preserve">News / content </t>
  </si>
  <si>
    <t>Sung Woong Yoo</t>
  </si>
  <si>
    <t>Pearland</t>
  </si>
  <si>
    <t>Sungho Lee</t>
  </si>
  <si>
    <t>News content/Editing/Translation</t>
  </si>
  <si>
    <t>Sunny SJ Kim</t>
  </si>
  <si>
    <t>The Candi Cylar Agency</t>
  </si>
  <si>
    <t>Smyrna</t>
  </si>
  <si>
    <t>Leader Communications / content</t>
  </si>
  <si>
    <t>Tori Butler</t>
  </si>
  <si>
    <t>Severna Park</t>
  </si>
  <si>
    <t>Member Communication content/editing</t>
  </si>
  <si>
    <t>Tricia K. Brown</t>
  </si>
  <si>
    <t>Bowling Green</t>
  </si>
  <si>
    <t>Marketing support</t>
  </si>
  <si>
    <t>Vicki Wallace</t>
  </si>
  <si>
    <t>Nolensville</t>
  </si>
  <si>
    <t>News Services/INFOSERV</t>
  </si>
  <si>
    <t>Victoria M. DiVito</t>
  </si>
  <si>
    <t>Production / hair &amp; make up</t>
  </si>
  <si>
    <t>Yousab Grees</t>
  </si>
  <si>
    <t>IT Support</t>
  </si>
  <si>
    <t>Thea Becton</t>
  </si>
  <si>
    <t>Gwynn Oak</t>
  </si>
  <si>
    <t>Support the pre-training preparation and the in-person support for the Earthkeepers Training in Baltimore, Maryland</t>
  </si>
  <si>
    <t>Sonia Ely Brum</t>
  </si>
  <si>
    <t>Support with the US missionaries recruitment and new placement cultivation.</t>
  </si>
  <si>
    <t>Nellisiwe Chizuni</t>
  </si>
  <si>
    <t>Winter Haven</t>
  </si>
  <si>
    <t>Provide monitoring &amp; evaluation expertise to Global Ministries and UMCOR.</t>
  </si>
  <si>
    <t>Jerry  Crabb</t>
  </si>
  <si>
    <t>Provide assistance and building maintenance support for Global Ministries' properties located in Tampa, Florida</t>
  </si>
  <si>
    <t>Jorge Inzunza Deloya</t>
  </si>
  <si>
    <t>Provide building maintenance support for Global Ministries headquarter office.</t>
  </si>
  <si>
    <t>Kristina Gevorkyan</t>
  </si>
  <si>
    <t xml:space="preserve">Folsom </t>
  </si>
  <si>
    <t>Review, analyze and provide counsel on the endowment files.</t>
  </si>
  <si>
    <t>David Alan  Hadeler</t>
  </si>
  <si>
    <t>Provide expertise in branding strategy for GBGM and UMCOR.</t>
  </si>
  <si>
    <t>Minh  Han</t>
  </si>
  <si>
    <t xml:space="preserve">Lake Mary </t>
  </si>
  <si>
    <t>Proviede legal and operational services, including advising on copyrights.</t>
  </si>
  <si>
    <t>Nicole  Hendricks</t>
  </si>
  <si>
    <t>Powell</t>
  </si>
  <si>
    <t xml:space="preserve">Ohio </t>
  </si>
  <si>
    <t xml:space="preserve">Provide donor research and profiles. Provide direct mail segmentation. Prepare reports on donor and gifts analysis for the Fundraising/Development Team. </t>
  </si>
  <si>
    <t xml:space="preserve">Christie  House </t>
  </si>
  <si>
    <t>Writing and editing projects</t>
  </si>
  <si>
    <t>Cary James</t>
  </si>
  <si>
    <t>Severn</t>
  </si>
  <si>
    <t xml:space="preserve">Support the Earthkeepers Training in Baltimore, Maryland </t>
  </si>
  <si>
    <t>Miyeong Kang</t>
  </si>
  <si>
    <t>Sea Cliff</t>
  </si>
  <si>
    <t xml:space="preserve">Provide professional counseling to missionaries and their families. </t>
  </si>
  <si>
    <t xml:space="preserve">Glenn Owen  Kellum </t>
  </si>
  <si>
    <t>Lawrenceville</t>
  </si>
  <si>
    <t xml:space="preserve">Special projects support for the Office of the General Secretary </t>
  </si>
  <si>
    <t xml:space="preserve">Thomas  Kemper </t>
  </si>
  <si>
    <t>Bonn</t>
  </si>
  <si>
    <t xml:space="preserve">Germany </t>
  </si>
  <si>
    <t>Mary Ellen Kris</t>
  </si>
  <si>
    <t>Provide legal services for Global Ministries and support with General Conference 2024.</t>
  </si>
  <si>
    <t xml:space="preserve">Ruhong  Liu </t>
  </si>
  <si>
    <t>Nanjing</t>
  </si>
  <si>
    <t>China</t>
  </si>
  <si>
    <t>Program support and expertise for work in Asia.</t>
  </si>
  <si>
    <t>Dana Neuhauser</t>
  </si>
  <si>
    <t>Minneapolis</t>
  </si>
  <si>
    <t xml:space="preserve">Support and facilitate the Earthkeepers Fall 2024 training </t>
  </si>
  <si>
    <t>Manuel Padilla</t>
  </si>
  <si>
    <t>Provide support to NPHLM director and transition team as needed.</t>
  </si>
  <si>
    <t>Rebecca  Parsons</t>
  </si>
  <si>
    <t>Roanoke</t>
  </si>
  <si>
    <t>Provide relationship building, connection and representing GBGM across the northeast jurisdiction.</t>
  </si>
  <si>
    <t>Rebecca  Short</t>
  </si>
  <si>
    <t>Gainesville</t>
  </si>
  <si>
    <t xml:space="preserve">Medical consultant for Global Ministries missionaries.   </t>
  </si>
  <si>
    <t>Malkanthi Silva</t>
  </si>
  <si>
    <t>Staten Island</t>
  </si>
  <si>
    <t xml:space="preserve">Provide technical expertise with respect to several IT systems. </t>
  </si>
  <si>
    <t xml:space="preserve">Bernadine  Smith </t>
  </si>
  <si>
    <t>Christiansted</t>
  </si>
  <si>
    <t>VI</t>
  </si>
  <si>
    <t>Anatoliy  Suslovich</t>
  </si>
  <si>
    <t>Brooklyn</t>
  </si>
  <si>
    <t xml:space="preserve">NY </t>
  </si>
  <si>
    <t xml:space="preserve">Provide technical expertise with respect to IT systems. </t>
  </si>
  <si>
    <t>Dr. Ted R.  Winneberger</t>
  </si>
  <si>
    <t>Wilmington</t>
  </si>
  <si>
    <t>Hongyun Won</t>
  </si>
  <si>
    <t>Honolulu</t>
  </si>
  <si>
    <t>HI</t>
  </si>
  <si>
    <t>Support Korean Ministry Plan with online resources and directory update and support with webinars hosted by KMP.</t>
  </si>
  <si>
    <t>Hugh Elliott Wright</t>
  </si>
  <si>
    <t>Millsboro</t>
  </si>
  <si>
    <t>DE</t>
  </si>
  <si>
    <t>Writing and editing services,  program assistance, communications and special projects for the General Secretary.</t>
  </si>
  <si>
    <t>Caleb Dormah</t>
  </si>
  <si>
    <t>Liberia</t>
  </si>
  <si>
    <t>Provide assistance with Global Ministries' Child Protection Policy implementation</t>
  </si>
  <si>
    <t>Jay  Horton</t>
  </si>
  <si>
    <t>Support Environmental Sustainability Office in constitutent outreach and create a toolkit for promoting the Earthkeepers program</t>
  </si>
  <si>
    <t xml:space="preserve">Sophia Agtarap </t>
  </si>
  <si>
    <t>Support Environmental Sustainability Office in constitutent outreach for the Earthkeepers program.</t>
  </si>
  <si>
    <t>Joel  Rabb</t>
  </si>
  <si>
    <t xml:space="preserve">Dublin </t>
  </si>
  <si>
    <t>Partnership Coordinator for In Mission Together - Cambodia, Laos, Mongolia, Thailand, Vietnam</t>
  </si>
  <si>
    <t>Jean B. Reimer</t>
  </si>
  <si>
    <t>Wild Rose</t>
  </si>
  <si>
    <t>Partnership Coordinator for In Mission Together - Lithuania &amp; Latvia</t>
  </si>
  <si>
    <t>Kathryn Witte</t>
  </si>
  <si>
    <t xml:space="preserve">Denver </t>
  </si>
  <si>
    <t xml:space="preserve">CO </t>
  </si>
  <si>
    <t xml:space="preserve">Partnership Coordinator for In Mission Together -  Nigeria. Relationship building with the Western Jurisdiction. </t>
  </si>
  <si>
    <t xml:space="preserve">Bich Thy (Betty)  Nguyen </t>
  </si>
  <si>
    <t>Partnership Coordinator for In Mission Together - Vietnam</t>
  </si>
  <si>
    <t>Prumeh  Lee</t>
  </si>
  <si>
    <t>Jackson Heights</t>
  </si>
  <si>
    <t>Partnership Coordinator for In Mission Together - Eurasia</t>
  </si>
  <si>
    <t>Frederick Simon Edward Vanderwerf</t>
  </si>
  <si>
    <t>Mankato</t>
  </si>
  <si>
    <t xml:space="preserve">Partnership Coordinator for In Mission Together - Ukraine </t>
  </si>
  <si>
    <t>Taylor Denyer</t>
  </si>
  <si>
    <t>Dulles</t>
  </si>
  <si>
    <t xml:space="preserve">Provide Human Resources expertise in country outside of U.S. </t>
  </si>
  <si>
    <t xml:space="preserve">Bibiana Carvalho (All About You Counseling) </t>
  </si>
  <si>
    <t xml:space="preserve">Alpharetta </t>
  </si>
  <si>
    <t xml:space="preserve">Counseling and mental health support services for Global Ministries missionaries and families </t>
  </si>
  <si>
    <t xml:space="preserve">Bowers Content Studio, LLC (Adam Bowers)  </t>
  </si>
  <si>
    <t xml:space="preserve">Provide videography services, shooting, writing, editing services and manage social media platform </t>
  </si>
  <si>
    <t xml:space="preserve">CHRIS180 </t>
  </si>
  <si>
    <t xml:space="preserve">Decatur </t>
  </si>
  <si>
    <t xml:space="preserve">Provide pastoral counseling, assessment and training for missionaries. </t>
  </si>
  <si>
    <t xml:space="preserve">2780484 Ontatio Inc (Andrea Ramprashad) </t>
  </si>
  <si>
    <t>Ontario</t>
  </si>
  <si>
    <t>Canada</t>
  </si>
  <si>
    <t xml:space="preserve">Provide technical expertise and support for the Advance Project.  </t>
  </si>
  <si>
    <t xml:space="preserve">Howard Coaching Group, LLC (George Howard)  </t>
  </si>
  <si>
    <t>Provide support for the Standing Committee on Central Conference Matters (STCCCM) and coordinate the relationship with Global Ministries. Provide professional coaching services for GBGM.</t>
  </si>
  <si>
    <t xml:space="preserve">The Lovewell Collective, LLC (Brady Radford)  </t>
  </si>
  <si>
    <t xml:space="preserve">Marrietta </t>
  </si>
  <si>
    <t xml:space="preserve">Heather Hu (HDH Advancement Group) </t>
  </si>
  <si>
    <t>Apex</t>
  </si>
  <si>
    <t>Provide support for the cultivation and solicitation of major gifts donors.</t>
  </si>
  <si>
    <t xml:space="preserve">Crystal Paul-Watson (Faithlock Inc) </t>
  </si>
  <si>
    <t>Ridgefield</t>
  </si>
  <si>
    <t>CT</t>
  </si>
  <si>
    <t>Provide training for the EarthKeepers program for 2023-2024</t>
  </si>
  <si>
    <t xml:space="preserve">Michael Graves </t>
  </si>
  <si>
    <t>Provide technical expertise to the Digital Engagement team projects and provide expertise in communication leadership to General Secretary and key staff. Support Global Ministries with communications needs at General Conference.</t>
  </si>
  <si>
    <t xml:space="preserve">Manum Consulting (Michael Graves)  </t>
  </si>
  <si>
    <t xml:space="preserve">Terbush Art LLC (Kimberly Terbush) </t>
  </si>
  <si>
    <t>Greensboro</t>
  </si>
  <si>
    <t>Provide coordination and support in returning artwork from the exhibition of Native American contemporary art at Hartsfield-Jackson Airport and assistance in closing the exhibit.</t>
  </si>
  <si>
    <t xml:space="preserve">Open Minded Consulting LLC </t>
  </si>
  <si>
    <t>Encinitas</t>
  </si>
  <si>
    <t xml:space="preserve">CA </t>
  </si>
  <si>
    <t>Professional services for website management, communications &amp; design and other marketing services.</t>
  </si>
  <si>
    <t xml:space="preserve">Curran Public Relations (Dan Curran)  </t>
  </si>
  <si>
    <t xml:space="preserve">Marietta </t>
  </si>
  <si>
    <t>Communications services for Global Ministries and UMCOR</t>
  </si>
  <si>
    <t xml:space="preserve">Serge Patrick Stephane Company </t>
  </si>
  <si>
    <t>Professional services for Global Health Evaluation to cover 5 health facility sites in North Katanga Episcopal Area of UMC.</t>
  </si>
  <si>
    <t xml:space="preserve">Community Counseling Service </t>
  </si>
  <si>
    <t>Professional fundraising services for GBGM/UMCOR/GBHEM.</t>
  </si>
  <si>
    <t xml:space="preserve">Inspired eLearning LLC </t>
  </si>
  <si>
    <t>HR eLearning training platform.</t>
  </si>
  <si>
    <t xml:space="preserve">YNET Consulting LLC </t>
  </si>
  <si>
    <t>Provide technical expertise with respect to data for donor management system.</t>
  </si>
  <si>
    <t xml:space="preserve">PromoXprt LLC </t>
  </si>
  <si>
    <t>Production of custom journals for General Conference 2024.</t>
  </si>
  <si>
    <t xml:space="preserve">Underwood Communications </t>
  </si>
  <si>
    <t>Yukon</t>
  </si>
  <si>
    <t>Production of two minute videos representing the National Plans during General Conference 2024</t>
  </si>
  <si>
    <t>Clemence Poujade</t>
  </si>
  <si>
    <t>France</t>
  </si>
  <si>
    <t>Freelance interpretation and translation services</t>
  </si>
  <si>
    <t>Liciane Iankoski  Tomkiw</t>
  </si>
  <si>
    <t>Glenview</t>
  </si>
  <si>
    <t>Barbara Dunlap</t>
  </si>
  <si>
    <t>Freelance writing services</t>
  </si>
  <si>
    <t>Cindy  Brown</t>
  </si>
  <si>
    <t>Pine Lake</t>
  </si>
  <si>
    <t>Freelance photography services</t>
  </si>
  <si>
    <t>Domingos Francisco Fernando</t>
  </si>
  <si>
    <t>Glenolden</t>
  </si>
  <si>
    <t>Translation service for Global Missionary training and commissioning, April 15-23, 2024.</t>
  </si>
  <si>
    <t>Helena Elza Soares</t>
  </si>
  <si>
    <t>Hermitage</t>
  </si>
  <si>
    <t>Provide visa support services for the Global Missionary class to attend training in Charlotte, NC, May 2024</t>
  </si>
  <si>
    <t>Freelance interpretation services (French)</t>
  </si>
  <si>
    <t>Ji Min Bang</t>
  </si>
  <si>
    <t>South Walpole</t>
  </si>
  <si>
    <t xml:space="preserve">Freelance interpretation services (Korean) </t>
  </si>
  <si>
    <t>Linda T. Boulos</t>
  </si>
  <si>
    <t>Shijung Shim</t>
  </si>
  <si>
    <t>Sacramento</t>
  </si>
  <si>
    <t>Freelance interpretation services (Korean)</t>
  </si>
  <si>
    <t xml:space="preserve">DQS Group Ltd Co. </t>
  </si>
  <si>
    <t>Marietta</t>
  </si>
  <si>
    <t xml:space="preserve">Professional Translating Services </t>
  </si>
  <si>
    <t>Coral Gables</t>
  </si>
  <si>
    <t xml:space="preserve">Freelance translation services </t>
  </si>
  <si>
    <t xml:space="preserve">Strategic Disruption Consulting </t>
  </si>
  <si>
    <t>Midlothian</t>
  </si>
  <si>
    <t>Facilitator for Global Mission Fellows Virtual training, November 2024</t>
  </si>
  <si>
    <t>Jan - Oct 2024</t>
  </si>
  <si>
    <t>Jul - Oct 2024</t>
  </si>
  <si>
    <t>Aug - Jul 2025</t>
  </si>
  <si>
    <t>Jan - Dec 2024</t>
  </si>
  <si>
    <t>Jul - Dec 2024</t>
  </si>
  <si>
    <t>Nov - Feb 2024</t>
  </si>
  <si>
    <t>Dec - Nov 2024</t>
  </si>
  <si>
    <t>Jan - Jan 2025</t>
  </si>
  <si>
    <t>Mar - Jun 2024</t>
  </si>
  <si>
    <t>Feb - Dec 2024</t>
  </si>
  <si>
    <t>Jan - Dec 2023</t>
  </si>
  <si>
    <t>Sep - Dec 2024</t>
  </si>
  <si>
    <t>May - Apr 2025</t>
  </si>
  <si>
    <t>Oct - Sep 2025</t>
  </si>
  <si>
    <t>Jan - Feb 2024</t>
  </si>
  <si>
    <t>Nov - Oct 2024</t>
  </si>
  <si>
    <t>Oct - Dec 2024</t>
  </si>
  <si>
    <t>Jan - Jun 2024</t>
  </si>
  <si>
    <t>Feb - Feb 2024</t>
  </si>
  <si>
    <t>Apr - Dec 2024</t>
  </si>
  <si>
    <t>Dec - Jan 2024</t>
  </si>
  <si>
    <t>Mar - Jan 2025</t>
  </si>
  <si>
    <t>Jun - Jun 2025</t>
  </si>
  <si>
    <t>Feb - Apr 2024</t>
  </si>
  <si>
    <t>General Board of Global Ministries - United Methodist Committee on Relief</t>
  </si>
  <si>
    <t>General Board of Global Ministries</t>
  </si>
  <si>
    <t xml:space="preserve">Douglas Dakin Cook </t>
  </si>
  <si>
    <t>Quito</t>
  </si>
  <si>
    <t>Ecuador</t>
  </si>
  <si>
    <t>Tom  Hudspeth</t>
  </si>
  <si>
    <t>Farmers Branch</t>
  </si>
  <si>
    <t xml:space="preserve">Margaret Childs Thomas </t>
  </si>
  <si>
    <t>Louisville</t>
  </si>
  <si>
    <t>MS</t>
  </si>
  <si>
    <t>Tim  Vermande</t>
  </si>
  <si>
    <t>Indianapolis</t>
  </si>
  <si>
    <t>Pamela  Garrison</t>
  </si>
  <si>
    <t>Land O'Lakes</t>
  </si>
  <si>
    <t>Romuel  Flores</t>
  </si>
  <si>
    <t xml:space="preserve">Bulacan </t>
  </si>
  <si>
    <t xml:space="preserve">Provide grant financial expertise on grant finance management and contribute to the development of the grants financial training curriculum. </t>
  </si>
  <si>
    <t>Supporting the UM Committee on Deaf and Hard of Hearing Ministries in equipping and advocating access and inclusion.</t>
  </si>
  <si>
    <t>US Disaster Response services</t>
  </si>
  <si>
    <t>Communications support for the UM Committee  on Deaf and Hard of Hearing Ministries relating to promotion of UMCDHM's work towards equipping and advocating access and inclusion</t>
  </si>
  <si>
    <t>Provide consultation, feedback, training, and ongoing support to UMCOR US Disaster Response Partners</t>
  </si>
  <si>
    <t xml:space="preserve">UMCOR International Disaster Response support. </t>
  </si>
  <si>
    <t>General Council of Finance and Administration</t>
  </si>
  <si>
    <t>Anne Kiome Gatobu</t>
  </si>
  <si>
    <t>Dean Dorton Allen Ford PLLC</t>
  </si>
  <si>
    <t>Donor Direct</t>
  </si>
  <si>
    <t>Isaura Arex</t>
  </si>
  <si>
    <t>Presidio Networked Solutions</t>
  </si>
  <si>
    <t>Reasoner Language Solutions LLC</t>
  </si>
  <si>
    <t>Knoxville</t>
  </si>
  <si>
    <t>Overland Park</t>
  </si>
  <si>
    <t>KS</t>
  </si>
  <si>
    <t>April 2024</t>
  </si>
  <si>
    <t>Translation of materials for African Financial Update Meeting</t>
  </si>
  <si>
    <t>ERP on-premise support</t>
  </si>
  <si>
    <t>Development of Donor Report and Testing</t>
  </si>
  <si>
    <t xml:space="preserve">Network Engineering services </t>
  </si>
  <si>
    <t>Africa University</t>
  </si>
  <si>
    <t>Data not provided</t>
  </si>
  <si>
    <t>Connectional Table</t>
  </si>
  <si>
    <t>Grace Sill</t>
  </si>
  <si>
    <t>Kelly Woehl</t>
  </si>
  <si>
    <t>Cambridge</t>
  </si>
  <si>
    <t>Somerville</t>
  </si>
  <si>
    <t>FIT Interpreting</t>
  </si>
  <si>
    <t>Apr-2024 - Until terminated</t>
  </si>
  <si>
    <t>Jan-2023 - Until terminated</t>
  </si>
  <si>
    <t>Jan-2024 - Until terminated</t>
  </si>
  <si>
    <t>Oct-2024 - Until terminated</t>
  </si>
  <si>
    <t>Mar-2024 - Until terminated</t>
  </si>
  <si>
    <t>Jul-2022 - Until terminated</t>
  </si>
  <si>
    <t>Nov-2024 - Until terminated</t>
  </si>
  <si>
    <t>As needed</t>
  </si>
  <si>
    <t>Connectional Table work</t>
  </si>
  <si>
    <t>Interpretation</t>
  </si>
  <si>
    <t>Council of Bishops</t>
  </si>
  <si>
    <t>No expenses to report</t>
  </si>
  <si>
    <t>General Commission on Status and Role of Women</t>
  </si>
  <si>
    <t>United Methodist Men</t>
  </si>
  <si>
    <t>General Commission on Religion and Race</t>
  </si>
  <si>
    <t>Base Solutions LLC</t>
  </si>
  <si>
    <t>Tysons Corner</t>
  </si>
  <si>
    <t>IT servives</t>
  </si>
  <si>
    <t>Betty Kiboko</t>
  </si>
  <si>
    <t>Darryl William Stephens</t>
  </si>
  <si>
    <t>Dawn Houser</t>
  </si>
  <si>
    <t>Elizabeth Christie</t>
  </si>
  <si>
    <t>Elizabeth M. Burg</t>
  </si>
  <si>
    <t>Erin Beasley</t>
  </si>
  <si>
    <t>Garlinda Burton</t>
  </si>
  <si>
    <t>Glory Dharmaraj</t>
  </si>
  <si>
    <t>Grace S. Han</t>
  </si>
  <si>
    <t>Hannah Adair Bonner</t>
  </si>
  <si>
    <t>Isabel Berger</t>
  </si>
  <si>
    <t>Jacob Dharmaraj</t>
  </si>
  <si>
    <t>Jenny Newman</t>
  </si>
  <si>
    <t>Jonah Ballesteros</t>
  </si>
  <si>
    <t>Jonathan Campoverde</t>
  </si>
  <si>
    <t>Katelin Hansen</t>
  </si>
  <si>
    <t>Kathy L. Gilbert</t>
  </si>
  <si>
    <t>Luis Reyes</t>
  </si>
  <si>
    <t>Mai-Anh Le Tran</t>
  </si>
  <si>
    <t>Mark C. Grafenreed</t>
  </si>
  <si>
    <t>Melanie Coretta Gordon</t>
  </si>
  <si>
    <t>Noe Gabriel Lopez</t>
  </si>
  <si>
    <t>Pablo A Garzon</t>
  </si>
  <si>
    <t>Pedro Zavala Chaparro</t>
  </si>
  <si>
    <t>Tanya Linn Bennett</t>
  </si>
  <si>
    <t>The Julian Way</t>
  </si>
  <si>
    <t>Upwork Inc.</t>
  </si>
  <si>
    <t>Vanessa M. Wilson</t>
  </si>
  <si>
    <t>Younghak Lee</t>
  </si>
  <si>
    <t>Translation Srvcs for quad rep</t>
  </si>
  <si>
    <t>Writer for CRCC Bible Study</t>
  </si>
  <si>
    <t xml:space="preserve">Writing Consult - Discipleship </t>
  </si>
  <si>
    <t>Writing Consult - God's Wonderful People</t>
  </si>
  <si>
    <t>Writing Consult -3 articles</t>
  </si>
  <si>
    <t>Writing Consult - GCRR Resource</t>
  </si>
  <si>
    <t>LillyGrantThinkTank Consultant</t>
  </si>
  <si>
    <t>Small Group Study</t>
  </si>
  <si>
    <t>Writing Consult - Antiracism &amp; Lets Examine</t>
  </si>
  <si>
    <t>Translation</t>
  </si>
  <si>
    <t>Writing Consult - Hospitality</t>
  </si>
  <si>
    <t>Various Comms Project work</t>
  </si>
  <si>
    <t>Writing Consult - Lets Examine</t>
  </si>
  <si>
    <t>Writing Consult -Brown Church</t>
  </si>
  <si>
    <t>WritingConsult-"Whiteness"</t>
  </si>
  <si>
    <t>Honorarium</t>
  </si>
  <si>
    <t xml:space="preserve">Writing Consult - CRCC </t>
  </si>
  <si>
    <t>Consulting for the Plans</t>
  </si>
  <si>
    <t>WritingConsultant-CriticalRace</t>
  </si>
  <si>
    <t>Writing for Childrens Curriclm</t>
  </si>
  <si>
    <t>Writing-Lenten Devo Resource</t>
  </si>
  <si>
    <t>Translation of Quadrennial Rep</t>
  </si>
  <si>
    <t>Development-Mod 3 of CWJournal</t>
  </si>
  <si>
    <t xml:space="preserve">Writing Consult - Lilly Grant Think Tank </t>
  </si>
  <si>
    <t>WritingConsultant:AbleismPaper</t>
  </si>
  <si>
    <t>Social media, design work, video clip; proofread</t>
  </si>
  <si>
    <t>Writing for 2025 Lenten Devotions</t>
  </si>
  <si>
    <t>Storm Lake</t>
  </si>
  <si>
    <t>IA</t>
  </si>
  <si>
    <t>Lancaster</t>
  </si>
  <si>
    <t>Aitkin</t>
  </si>
  <si>
    <t>Allentown</t>
  </si>
  <si>
    <t>Westminister</t>
  </si>
  <si>
    <t>CO</t>
  </si>
  <si>
    <t>Cortlandt Manor</t>
  </si>
  <si>
    <t>Los Angeles</t>
  </si>
  <si>
    <t>Park Ridge</t>
  </si>
  <si>
    <t>Grand Prairie</t>
  </si>
  <si>
    <t>Greenville</t>
  </si>
  <si>
    <t>Willingboro</t>
  </si>
  <si>
    <t>Frederick Douglas Powe Jr.</t>
  </si>
  <si>
    <t>North Potomac</t>
  </si>
  <si>
    <t>Palo Alto</t>
  </si>
  <si>
    <t>BC</t>
  </si>
  <si>
    <t>Vancouver</t>
  </si>
  <si>
    <t>State/
Province</t>
  </si>
  <si>
    <t>Florham Park</t>
  </si>
  <si>
    <t>King Of Prussia</t>
  </si>
  <si>
    <t>Richardson</t>
  </si>
  <si>
    <t>Sycamore</t>
  </si>
  <si>
    <t>Mexico City, Mx</t>
  </si>
  <si>
    <t>Jim Boesch</t>
  </si>
  <si>
    <t>Mark Lubbock</t>
  </si>
  <si>
    <t>Oviedo</t>
  </si>
  <si>
    <t>GL</t>
  </si>
  <si>
    <t>Men's Ministry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</si>
</sst>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mm/dd/yy;@"/>
    <numFmt numFmtId="166" formatCode="[$-409]mmmm\ d\,\ yyyy;@"/>
  </numFmts>
  <fonts count="15"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2"/>
      <color theme="1"/>
      <name val="Calibri"/>
      <family val="2"/>
      <scheme val="minor"/>
    </font>
    <font>
      <b/>
      <sz val="14"/>
      <color theme="1"/>
      <name val="Calibri"/>
      <family val="2"/>
      <scheme val="minor"/>
    </font>
    <font>
      <sz val="14"/>
      <color theme="1"/>
      <name val="Calibri"/>
      <family val="2"/>
      <scheme val="minor"/>
    </font>
    <font>
      <b/>
      <i/>
      <sz val="14"/>
      <color theme="1"/>
      <name val="Calibri"/>
      <family val="2"/>
      <scheme val="minor"/>
    </font>
    <font>
      <b/>
      <sz val="12"/>
      <color theme="1"/>
      <name val="Calibri"/>
      <family val="2"/>
      <scheme val="minor"/>
    </font>
    <font>
      <sz val="11"/>
      <color rgb="FF000000"/>
      <name val="Calibri"/>
      <family val="2"/>
      <scheme val="minor"/>
    </font>
    <font>
      <sz val="11"/>
      <color indexed="8"/>
      <name val="Calibri"/>
      <family val="2"/>
    </font>
    <font>
      <b/>
      <sz val="11"/>
      <color theme="1"/>
      <name val="Calibri"/>
      <family val="2"/>
      <scheme val="minor"/>
    </font>
    <font>
      <sz val="11"/>
      <name val="Calibri"/>
      <family val="2"/>
      <scheme val="minor"/>
    </font>
    <font>
      <i/>
      <sz val="12"/>
      <color theme="1"/>
      <name val="Calibri"/>
      <family val="2"/>
      <scheme val="minor"/>
    </font>
    <font>
      <sz val="11"/>
      <color theme="1"/>
      <name val="Calibri"/>
      <family val="2"/>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4">
    <border>
      <left/>
      <right/>
      <top/>
      <bottom/>
      <diagonal/>
    </border>
    <border>
      <left/>
      <right/>
      <top style="thin">
        <color indexed="64"/>
      </top>
      <bottom style="double">
        <color indexed="64"/>
      </bottom>
      <diagonal/>
    </border>
    <border>
      <left/>
      <right/>
      <top/>
      <bottom style="thin">
        <color indexed="64"/>
      </bottom>
      <diagonal/>
    </border>
    <border>
      <left/>
      <right/>
      <top style="thin">
        <color indexed="64"/>
      </top>
      <bottom style="medium">
        <color indexed="64"/>
      </bottom>
      <diagonal/>
    </border>
  </borders>
  <cellStyleXfs count="3">
    <xf numFmtId="0" fontId="0" fillId="0" borderId="0"/>
    <xf numFmtId="44" fontId="4" fillId="0" borderId="0" applyFont="0" applyFill="0" applyBorder="0" applyAlignment="0" applyProtection="0"/>
    <xf numFmtId="0" fontId="2" fillId="0" borderId="0"/>
  </cellStyleXfs>
  <cellXfs count="58">
    <xf numFmtId="0" fontId="0" fillId="0" borderId="0" xfId="0"/>
    <xf numFmtId="0" fontId="5" fillId="0" borderId="0" xfId="0" applyFont="1"/>
    <xf numFmtId="0" fontId="6" fillId="0" borderId="0" xfId="0" applyFont="1"/>
    <xf numFmtId="44" fontId="6" fillId="0" borderId="0" xfId="1" applyFont="1"/>
    <xf numFmtId="0" fontId="7" fillId="2" borderId="0" xfId="0" applyFont="1" applyFill="1"/>
    <xf numFmtId="0" fontId="5" fillId="0" borderId="2" xfId="0" applyFont="1" applyBorder="1" applyAlignment="1">
      <alignment horizontal="center"/>
    </xf>
    <xf numFmtId="164" fontId="6" fillId="0" borderId="0" xfId="0" applyNumberFormat="1" applyFont="1"/>
    <xf numFmtId="164" fontId="5" fillId="0" borderId="2" xfId="0" applyNumberFormat="1" applyFont="1" applyBorder="1" applyAlignment="1">
      <alignment horizontal="center"/>
    </xf>
    <xf numFmtId="164" fontId="0" fillId="0" borderId="0" xfId="0" applyNumberFormat="1"/>
    <xf numFmtId="44" fontId="5" fillId="0" borderId="2" xfId="1" applyFont="1" applyBorder="1" applyAlignment="1">
      <alignment horizontal="center"/>
    </xf>
    <xf numFmtId="44" fontId="0" fillId="0" borderId="0" xfId="1" applyFont="1"/>
    <xf numFmtId="0" fontId="9" fillId="0" borderId="0" xfId="0" applyFont="1" applyAlignment="1">
      <alignment horizontal="left"/>
    </xf>
    <xf numFmtId="0" fontId="9" fillId="0" borderId="0" xfId="0" applyFont="1"/>
    <xf numFmtId="0" fontId="9" fillId="0" borderId="0" xfId="0" applyFont="1" applyAlignment="1">
      <alignment horizontal="center"/>
    </xf>
    <xf numFmtId="164" fontId="3" fillId="0" borderId="0" xfId="0" quotePrefix="1" applyNumberFormat="1" applyFont="1" applyAlignment="1">
      <alignment horizontal="left"/>
    </xf>
    <xf numFmtId="0" fontId="3" fillId="0" borderId="0" xfId="0" applyFont="1"/>
    <xf numFmtId="0" fontId="10" fillId="0" borderId="0" xfId="0" applyFont="1"/>
    <xf numFmtId="0" fontId="10" fillId="0" borderId="0" xfId="0" applyFont="1" applyAlignment="1">
      <alignment horizontal="center"/>
    </xf>
    <xf numFmtId="0" fontId="0" fillId="0" borderId="0" xfId="0" applyAlignment="1">
      <alignment horizontal="center"/>
    </xf>
    <xf numFmtId="0" fontId="5" fillId="2" borderId="0" xfId="0" applyFont="1" applyFill="1"/>
    <xf numFmtId="44" fontId="8" fillId="0" borderId="1" xfId="1" applyFont="1" applyBorder="1"/>
    <xf numFmtId="44" fontId="11" fillId="0" borderId="1" xfId="1" applyFont="1" applyBorder="1"/>
    <xf numFmtId="0" fontId="0" fillId="0" borderId="0" xfId="0" applyAlignment="1">
      <alignment horizontal="left" wrapText="1"/>
    </xf>
    <xf numFmtId="0" fontId="0" fillId="2" borderId="0" xfId="0" applyFill="1"/>
    <xf numFmtId="44" fontId="0" fillId="0" borderId="0" xfId="1" applyFont="1" applyBorder="1"/>
    <xf numFmtId="164" fontId="0" fillId="0" borderId="0" xfId="0" applyNumberFormat="1" applyAlignment="1">
      <alignment horizontal="left"/>
    </xf>
    <xf numFmtId="0" fontId="0" fillId="2" borderId="0" xfId="0" applyFill="1" applyAlignment="1">
      <alignment horizontal="center"/>
    </xf>
    <xf numFmtId="164" fontId="0" fillId="2" borderId="0" xfId="0" applyNumberFormat="1" applyFill="1" applyAlignment="1">
      <alignment horizontal="left"/>
    </xf>
    <xf numFmtId="0" fontId="0" fillId="0" borderId="0" xfId="0" applyFill="1"/>
    <xf numFmtId="164" fontId="0" fillId="0" borderId="0" xfId="0" applyNumberFormat="1" applyFill="1"/>
    <xf numFmtId="0" fontId="12" fillId="3" borderId="0" xfId="0" applyFont="1" applyFill="1" applyAlignment="1">
      <alignment horizontal="left" vertical="center" wrapText="1"/>
    </xf>
    <xf numFmtId="14" fontId="12" fillId="3" borderId="0" xfId="0" applyNumberFormat="1" applyFont="1" applyFill="1" applyAlignment="1">
      <alignment horizontal="left" vertical="center" wrapText="1"/>
    </xf>
    <xf numFmtId="0" fontId="1" fillId="0" borderId="0" xfId="0" applyFont="1"/>
    <xf numFmtId="0" fontId="1" fillId="0" borderId="0" xfId="0" applyFont="1" applyAlignment="1">
      <alignment horizontal="center"/>
    </xf>
    <xf numFmtId="44" fontId="1" fillId="0" borderId="0" xfId="1" applyFont="1" applyBorder="1"/>
    <xf numFmtId="44" fontId="8" fillId="0" borderId="3" xfId="1" applyFont="1" applyBorder="1"/>
    <xf numFmtId="44" fontId="8" fillId="0" borderId="0" xfId="1" applyFont="1" applyBorder="1"/>
    <xf numFmtId="0" fontId="13" fillId="0" borderId="0" xfId="0" applyFont="1"/>
    <xf numFmtId="0" fontId="1" fillId="0" borderId="0" xfId="2" applyFont="1"/>
    <xf numFmtId="164" fontId="4" fillId="0" borderId="0" xfId="0" applyNumberFormat="1" applyFont="1"/>
    <xf numFmtId="0" fontId="4" fillId="0" borderId="0" xfId="0" applyFont="1"/>
    <xf numFmtId="164" fontId="1" fillId="0" borderId="0" xfId="0" applyNumberFormat="1" applyFont="1"/>
    <xf numFmtId="44" fontId="1" fillId="0" borderId="0" xfId="1" applyFont="1"/>
    <xf numFmtId="0" fontId="6" fillId="2" borderId="0" xfId="0" applyFont="1" applyFill="1"/>
    <xf numFmtId="0" fontId="5" fillId="0" borderId="2" xfId="0" applyFont="1" applyBorder="1" applyAlignment="1">
      <alignment horizontal="center" wrapText="1"/>
    </xf>
    <xf numFmtId="44" fontId="9" fillId="0" borderId="0" xfId="1" applyFont="1"/>
    <xf numFmtId="44" fontId="2" fillId="0" borderId="0" xfId="1" applyFont="1"/>
    <xf numFmtId="164" fontId="1" fillId="0" borderId="0" xfId="0" quotePrefix="1" applyNumberFormat="1" applyFont="1" applyAlignment="1">
      <alignment horizontal="left"/>
    </xf>
    <xf numFmtId="164" fontId="1" fillId="0" borderId="0" xfId="0" quotePrefix="1" applyNumberFormat="1" applyFont="1"/>
    <xf numFmtId="164" fontId="1" fillId="0" borderId="0" xfId="0" applyNumberFormat="1" applyFont="1" applyAlignment="1">
      <alignment horizontal="left"/>
    </xf>
    <xf numFmtId="0" fontId="1" fillId="3" borderId="0" xfId="0" applyFont="1" applyFill="1" applyAlignment="1">
      <alignment horizontal="left" vertical="center" wrapText="1"/>
    </xf>
    <xf numFmtId="14" fontId="1" fillId="3" borderId="0" xfId="0" applyNumberFormat="1" applyFont="1" applyFill="1" applyAlignment="1">
      <alignment horizontal="left" vertical="center" wrapText="1"/>
    </xf>
    <xf numFmtId="0" fontId="14" fillId="3" borderId="0" xfId="0" applyFont="1" applyFill="1" applyAlignment="1">
      <alignment horizontal="left" vertical="center" wrapText="1"/>
    </xf>
    <xf numFmtId="0" fontId="1" fillId="0" borderId="0" xfId="0" applyFont="1" applyAlignment="1">
      <alignment wrapText="1"/>
    </xf>
    <xf numFmtId="0" fontId="1" fillId="0" borderId="0" xfId="0" applyFont="1" applyFill="1"/>
    <xf numFmtId="0" fontId="1" fillId="0" borderId="0" xfId="0" applyFont="1" applyFill="1" applyAlignment="1">
      <alignment horizontal="center"/>
    </xf>
    <xf numFmtId="166" fontId="1" fillId="0" borderId="0" xfId="0" applyNumberFormat="1" applyFont="1" applyFill="1" applyAlignment="1">
      <alignment horizontal="center" vertical="center" wrapText="1"/>
    </xf>
    <xf numFmtId="0" fontId="12" fillId="0" borderId="0" xfId="0" applyFont="1" applyFill="1" applyAlignment="1">
      <alignment horizontal="left" vertical="center" wrapText="1"/>
    </xf>
  </cellXfs>
  <cellStyles count="3">
    <cellStyle name="Currency" xfId="1" builtinId="4"/>
    <cellStyle name="Normal" xfId="0" builtinId="0"/>
    <cellStyle name="Normal 2" xfId="2" xr:uid="{01F1B890-EC8F-49AA-AA4F-FFAACB9290F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S:\GENERAL%20CONFERENCE\General%20Conference%202020%20(2024)\Consultants%20Report%2011-Item%208\2024\UMCom%20Consultant-Contractors%202024.xlsx" TargetMode="External"/><Relationship Id="rId1" Type="http://schemas.openxmlformats.org/officeDocument/2006/relationships/externalLinkPath" Target="UMCom%20Consultant-Contractors%20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2024"/>
      <sheetName val="2023"/>
      <sheetName val="Sheet3"/>
      <sheetName val="2024 per query"/>
      <sheetName val="Sheet1"/>
      <sheetName val="2024 10199"/>
    </sheetNames>
    <sheetDataSet>
      <sheetData sheetId="0"/>
      <sheetData sheetId="1"/>
      <sheetData sheetId="2"/>
      <sheetData sheetId="3"/>
      <sheetData sheetId="4"/>
      <sheetData sheetId="5">
        <row r="2">
          <cell r="C2" t="str">
            <v>The Candi Cylar Agency</v>
          </cell>
          <cell r="E2" t="str">
            <v>PO Box 813123</v>
          </cell>
          <cell r="F2"/>
          <cell r="G2" t="str">
            <v>Smyrna</v>
          </cell>
          <cell r="H2" t="str">
            <v>GA</v>
          </cell>
          <cell r="I2">
            <v>30081</v>
          </cell>
          <cell r="L2">
            <v>4000</v>
          </cell>
        </row>
        <row r="3">
          <cell r="C3" t="str">
            <v>Karin Walker</v>
          </cell>
          <cell r="E3" t="str">
            <v>1509 Fallston Road</v>
          </cell>
          <cell r="F3"/>
          <cell r="G3" t="str">
            <v>Fallston</v>
          </cell>
          <cell r="H3" t="str">
            <v>MD</v>
          </cell>
          <cell r="I3">
            <v>21047</v>
          </cell>
          <cell r="L3">
            <v>1247.6199999999999</v>
          </cell>
        </row>
        <row r="4">
          <cell r="C4" t="str">
            <v>CHRISTIE HAFFNER</v>
          </cell>
          <cell r="E4" t="str">
            <v>618 Rosebank Ave</v>
          </cell>
          <cell r="F4">
            <v>0</v>
          </cell>
          <cell r="G4" t="str">
            <v>Nashville</v>
          </cell>
          <cell r="H4" t="str">
            <v>TN</v>
          </cell>
          <cell r="I4">
            <v>37206</v>
          </cell>
          <cell r="L4">
            <v>600</v>
          </cell>
        </row>
        <row r="5">
          <cell r="C5" t="str">
            <v>Nancy Neelley Hicks</v>
          </cell>
          <cell r="E5" t="str">
            <v>1702A 14th Ave North</v>
          </cell>
          <cell r="F5">
            <v>0</v>
          </cell>
          <cell r="G5" t="str">
            <v>Nashville</v>
          </cell>
          <cell r="H5" t="str">
            <v>TN</v>
          </cell>
          <cell r="I5">
            <v>37208</v>
          </cell>
          <cell r="L5">
            <v>600</v>
          </cell>
        </row>
        <row r="6">
          <cell r="C6" t="str">
            <v>Taehak Kim</v>
          </cell>
          <cell r="E6" t="str">
            <v>76-12 45th Ave.</v>
          </cell>
          <cell r="F6">
            <v>0</v>
          </cell>
          <cell r="G6" t="str">
            <v>Elmhurst</v>
          </cell>
          <cell r="H6" t="str">
            <v>NY</v>
          </cell>
          <cell r="I6">
            <v>11373</v>
          </cell>
          <cell r="L6">
            <v>600</v>
          </cell>
        </row>
        <row r="7">
          <cell r="C7" t="str">
            <v>Eunbae Doh</v>
          </cell>
          <cell r="E7" t="str">
            <v>24431 S. Tonka Ave</v>
          </cell>
          <cell r="F7">
            <v>0</v>
          </cell>
          <cell r="G7" t="str">
            <v>Channahon</v>
          </cell>
          <cell r="H7" t="str">
            <v>IL</v>
          </cell>
          <cell r="I7">
            <v>60410</v>
          </cell>
          <cell r="L7">
            <v>625</v>
          </cell>
        </row>
        <row r="8">
          <cell r="C8" t="str">
            <v>Sabijoy Creative Solutions</v>
          </cell>
          <cell r="E8" t="str">
            <v>6316 Oxon Hill Rd</v>
          </cell>
          <cell r="F8">
            <v>0</v>
          </cell>
          <cell r="G8" t="str">
            <v>Oxon Hill</v>
          </cell>
          <cell r="H8" t="str">
            <v>MD</v>
          </cell>
          <cell r="I8">
            <v>20745</v>
          </cell>
          <cell r="L8">
            <v>650</v>
          </cell>
        </row>
        <row r="9">
          <cell r="C9" t="str">
            <v>Pablo Andres Sarria Quezada</v>
          </cell>
          <cell r="E9" t="str">
            <v>501 Boulevard St</v>
          </cell>
          <cell r="F9">
            <v>0</v>
          </cell>
          <cell r="G9" t="str">
            <v>Bryan</v>
          </cell>
          <cell r="H9" t="str">
            <v>TX</v>
          </cell>
          <cell r="I9">
            <v>77803</v>
          </cell>
          <cell r="L9">
            <v>678.25</v>
          </cell>
        </row>
        <row r="10">
          <cell r="C10" t="str">
            <v>Thomas B. Cresswell, Jr.</v>
          </cell>
          <cell r="E10" t="str">
            <v>509 Baxter Lane</v>
          </cell>
          <cell r="F10">
            <v>0</v>
          </cell>
          <cell r="G10" t="str">
            <v>Nashville</v>
          </cell>
          <cell r="H10" t="str">
            <v>TN</v>
          </cell>
          <cell r="I10">
            <v>37220</v>
          </cell>
          <cell r="L10">
            <v>743.75</v>
          </cell>
        </row>
        <row r="11">
          <cell r="C11" t="str">
            <v>Brandon Scott Dorr</v>
          </cell>
          <cell r="E11" t="str">
            <v>1046 Golf View Way</v>
          </cell>
          <cell r="F11">
            <v>0</v>
          </cell>
          <cell r="G11" t="str">
            <v>Spring Hill</v>
          </cell>
          <cell r="H11" t="str">
            <v>TN</v>
          </cell>
          <cell r="I11">
            <v>37174</v>
          </cell>
          <cell r="L11">
            <v>760</v>
          </cell>
        </row>
        <row r="12">
          <cell r="C12" t="str">
            <v>Scott Stilley</v>
          </cell>
          <cell r="E12" t="str">
            <v>100 Mattingly Trail</v>
          </cell>
          <cell r="F12">
            <v>0</v>
          </cell>
          <cell r="G12" t="str">
            <v>Georgetown</v>
          </cell>
          <cell r="H12" t="str">
            <v>KY</v>
          </cell>
          <cell r="I12">
            <v>40324</v>
          </cell>
          <cell r="L12">
            <v>780</v>
          </cell>
        </row>
        <row r="13">
          <cell r="C13" t="str">
            <v>Joshua W. Childs</v>
          </cell>
          <cell r="E13" t="str">
            <v>505 Combs Terrace</v>
          </cell>
          <cell r="F13">
            <v>0</v>
          </cell>
          <cell r="G13" t="str">
            <v>Nashville</v>
          </cell>
          <cell r="H13" t="str">
            <v>TN</v>
          </cell>
          <cell r="I13">
            <v>37207</v>
          </cell>
          <cell r="L13">
            <v>833.75</v>
          </cell>
        </row>
        <row r="14">
          <cell r="C14" t="str">
            <v>JOHN  W. COLEMAN, JR.</v>
          </cell>
          <cell r="E14" t="str">
            <v>8 Frosty Hollow Court</v>
          </cell>
          <cell r="F14">
            <v>0</v>
          </cell>
          <cell r="G14" t="str">
            <v>Sicklerville</v>
          </cell>
          <cell r="H14" t="str">
            <v>NJ</v>
          </cell>
          <cell r="I14" t="str">
            <v>08081</v>
          </cell>
          <cell r="L14">
            <v>861.54</v>
          </cell>
        </row>
        <row r="15">
          <cell r="C15" t="str">
            <v>Hyewon Hyon</v>
          </cell>
          <cell r="E15" t="str">
            <v>1129 South Park Terrace</v>
          </cell>
          <cell r="F15">
            <v>0</v>
          </cell>
          <cell r="G15" t="str">
            <v>Chicago</v>
          </cell>
          <cell r="H15" t="str">
            <v>IL</v>
          </cell>
          <cell r="I15">
            <v>60605</v>
          </cell>
          <cell r="L15">
            <v>925</v>
          </cell>
        </row>
        <row r="16">
          <cell r="C16" t="str">
            <v>Jessica Jaques Brodie</v>
          </cell>
          <cell r="E16" t="str">
            <v>283 Barnacle Rd</v>
          </cell>
          <cell r="F16">
            <v>0</v>
          </cell>
          <cell r="G16" t="str">
            <v>Lexington</v>
          </cell>
          <cell r="H16" t="str">
            <v>SC</v>
          </cell>
          <cell r="I16">
            <v>29072</v>
          </cell>
          <cell r="L16">
            <v>1000</v>
          </cell>
        </row>
        <row r="17">
          <cell r="C17" t="str">
            <v>NEILL  M. CALDWELL, Jr.</v>
          </cell>
          <cell r="E17" t="str">
            <v>2921 Birchwood Drive</v>
          </cell>
          <cell r="F17">
            <v>0</v>
          </cell>
          <cell r="G17" t="str">
            <v>Winston-Salem</v>
          </cell>
          <cell r="H17" t="str">
            <v>NC</v>
          </cell>
          <cell r="I17">
            <v>27103</v>
          </cell>
          <cell r="L17">
            <v>1000</v>
          </cell>
        </row>
        <row r="18">
          <cell r="C18" t="str">
            <v>Magda Cecillia Velander</v>
          </cell>
          <cell r="E18" t="str">
            <v>1102 Smokewood Way</v>
          </cell>
          <cell r="F18">
            <v>0</v>
          </cell>
          <cell r="G18" t="str">
            <v>Tennessee</v>
          </cell>
          <cell r="H18" t="str">
            <v>TN</v>
          </cell>
          <cell r="I18">
            <v>37221</v>
          </cell>
          <cell r="L18">
            <v>1073.52</v>
          </cell>
        </row>
        <row r="19">
          <cell r="C19" t="str">
            <v>Noel D Lorson</v>
          </cell>
          <cell r="E19" t="str">
            <v>1625 Gartland Avenue</v>
          </cell>
          <cell r="F19">
            <v>0</v>
          </cell>
          <cell r="G19" t="str">
            <v>Nashville</v>
          </cell>
          <cell r="H19" t="str">
            <v>TN</v>
          </cell>
          <cell r="I19">
            <v>37206</v>
          </cell>
          <cell r="L19">
            <v>1125</v>
          </cell>
        </row>
        <row r="20">
          <cell r="C20" t="str">
            <v>Pat Dwyer</v>
          </cell>
          <cell r="E20" t="str">
            <v>611 Copperfield Court</v>
          </cell>
          <cell r="F20">
            <v>0</v>
          </cell>
          <cell r="G20" t="str">
            <v>Brentwood</v>
          </cell>
          <cell r="H20" t="str">
            <v>TN</v>
          </cell>
          <cell r="I20">
            <v>37027</v>
          </cell>
          <cell r="L20">
            <v>1143.75</v>
          </cell>
        </row>
        <row r="21">
          <cell r="C21" t="str">
            <v>Craig Hinkle</v>
          </cell>
          <cell r="E21" t="str">
            <v>1117 Circle Drive</v>
          </cell>
          <cell r="F21">
            <v>0</v>
          </cell>
          <cell r="G21" t="str">
            <v>Madison</v>
          </cell>
          <cell r="H21" t="str">
            <v>TN</v>
          </cell>
          <cell r="I21">
            <v>37115</v>
          </cell>
          <cell r="L21">
            <v>1162.5</v>
          </cell>
        </row>
        <row r="22">
          <cell r="C22" t="str">
            <v>Brian Lindsey</v>
          </cell>
          <cell r="E22" t="str">
            <v>1636 Benjamin Circle NW</v>
          </cell>
          <cell r="F22">
            <v>0</v>
          </cell>
          <cell r="G22" t="str">
            <v>Cleveland</v>
          </cell>
          <cell r="H22" t="str">
            <v>TN</v>
          </cell>
          <cell r="I22">
            <v>37312</v>
          </cell>
          <cell r="L22">
            <v>1175</v>
          </cell>
        </row>
        <row r="23">
          <cell r="C23" t="str">
            <v>Sungho Lee</v>
          </cell>
          <cell r="E23" t="str">
            <v>4653 Nunn Street</v>
          </cell>
          <cell r="F23">
            <v>0</v>
          </cell>
          <cell r="G23" t="str">
            <v>Brentwood</v>
          </cell>
          <cell r="H23" t="str">
            <v>CA</v>
          </cell>
          <cell r="I23">
            <v>94513</v>
          </cell>
          <cell r="L23">
            <v>1195</v>
          </cell>
        </row>
        <row r="24">
          <cell r="C24" t="str">
            <v>ISABELLE BERGER</v>
          </cell>
          <cell r="E24" t="str">
            <v>PO BOX 766</v>
          </cell>
          <cell r="F24">
            <v>0</v>
          </cell>
          <cell r="G24" t="str">
            <v>VAIL</v>
          </cell>
          <cell r="H24" t="str">
            <v>AZ</v>
          </cell>
          <cell r="I24">
            <v>85641</v>
          </cell>
          <cell r="L24">
            <v>1445</v>
          </cell>
        </row>
        <row r="25">
          <cell r="C25" t="str">
            <v>Yousab Grees</v>
          </cell>
          <cell r="E25" t="str">
            <v>532 Aerie Landing</v>
          </cell>
          <cell r="F25">
            <v>0</v>
          </cell>
          <cell r="G25" t="str">
            <v>Antioch</v>
          </cell>
          <cell r="H25" t="str">
            <v>TN</v>
          </cell>
          <cell r="I25">
            <v>37013</v>
          </cell>
          <cell r="L25">
            <v>1483.3500000000001</v>
          </cell>
        </row>
        <row r="26">
          <cell r="C26" t="str">
            <v>ALEXIS FAITH</v>
          </cell>
          <cell r="E26" t="str">
            <v>710 Meridian Street</v>
          </cell>
          <cell r="F26">
            <v>0</v>
          </cell>
          <cell r="G26" t="str">
            <v>Nashville</v>
          </cell>
          <cell r="H26" t="str">
            <v>TN</v>
          </cell>
          <cell r="I26">
            <v>37207</v>
          </cell>
          <cell r="L26">
            <v>1500</v>
          </cell>
        </row>
        <row r="27">
          <cell r="C27" t="str">
            <v>Stephen Kawakamii dba Crowned One Productions</v>
          </cell>
          <cell r="E27" t="str">
            <v>9529 Imperial Drive</v>
          </cell>
          <cell r="F27">
            <v>0</v>
          </cell>
          <cell r="G27" t="str">
            <v>Ooltewah</v>
          </cell>
          <cell r="H27" t="str">
            <v>TN</v>
          </cell>
          <cell r="I27">
            <v>37363</v>
          </cell>
          <cell r="L27">
            <v>1500</v>
          </cell>
        </row>
        <row r="28">
          <cell r="C28" t="str">
            <v>Jaemyoung James lee</v>
          </cell>
          <cell r="E28" t="str">
            <v>9 Haywood Ave</v>
          </cell>
          <cell r="F28">
            <v>0</v>
          </cell>
          <cell r="G28" t="str">
            <v>Piscataway</v>
          </cell>
          <cell r="H28" t="str">
            <v>NJ</v>
          </cell>
          <cell r="I28" t="str">
            <v>08854</v>
          </cell>
          <cell r="L28">
            <v>1635.99</v>
          </cell>
        </row>
        <row r="29">
          <cell r="C29" t="str">
            <v>Benjamin Musasizi dba Nesy Media</v>
          </cell>
          <cell r="E29" t="str">
            <v>13917 Castle Boulevard Apt 34</v>
          </cell>
          <cell r="F29">
            <v>0</v>
          </cell>
          <cell r="G29" t="str">
            <v>Silver Spring</v>
          </cell>
          <cell r="H29" t="str">
            <v>MD</v>
          </cell>
          <cell r="I29">
            <v>20904</v>
          </cell>
          <cell r="L29">
            <v>1700</v>
          </cell>
        </row>
        <row r="30">
          <cell r="C30" t="str">
            <v>Daniel J Wunderlich</v>
          </cell>
          <cell r="E30" t="str">
            <v>104 Oak View Circle</v>
          </cell>
          <cell r="F30">
            <v>0</v>
          </cell>
          <cell r="G30" t="str">
            <v>Lake Mary</v>
          </cell>
          <cell r="H30" t="str">
            <v>FL</v>
          </cell>
          <cell r="I30">
            <v>32746</v>
          </cell>
          <cell r="L30">
            <v>1800</v>
          </cell>
        </row>
        <row r="31">
          <cell r="C31" t="str">
            <v>Duncan Ragsdale Creative, LLC</v>
          </cell>
          <cell r="E31" t="str">
            <v>6453 Fleetwwod Drive</v>
          </cell>
          <cell r="F31">
            <v>0</v>
          </cell>
          <cell r="G31" t="str">
            <v>Nashville</v>
          </cell>
          <cell r="H31" t="str">
            <v>TN</v>
          </cell>
          <cell r="I31">
            <v>37209</v>
          </cell>
          <cell r="L31">
            <v>1865</v>
          </cell>
        </row>
        <row r="32">
          <cell r="C32" t="str">
            <v>Darwin K Durham</v>
          </cell>
          <cell r="E32" t="str">
            <v>3002 Nottingham Circle</v>
          </cell>
          <cell r="F32">
            <v>0</v>
          </cell>
          <cell r="G32" t="str">
            <v>Mt. Juliet</v>
          </cell>
          <cell r="H32" t="str">
            <v>TN</v>
          </cell>
          <cell r="I32">
            <v>37122</v>
          </cell>
          <cell r="L32">
            <v>2200</v>
          </cell>
        </row>
        <row r="33">
          <cell r="C33" t="str">
            <v>Tricia K. Brown</v>
          </cell>
          <cell r="E33" t="str">
            <v>390 Larmon Mill Rd</v>
          </cell>
          <cell r="F33">
            <v>0</v>
          </cell>
          <cell r="G33" t="str">
            <v>Bowling Green</v>
          </cell>
          <cell r="H33" t="str">
            <v>KY</v>
          </cell>
          <cell r="I33">
            <v>42104</v>
          </cell>
          <cell r="L33">
            <v>2250</v>
          </cell>
        </row>
        <row r="34">
          <cell r="C34" t="str">
            <v>Helen S. Chang</v>
          </cell>
          <cell r="E34" t="str">
            <v>37491 Liverpool Lane</v>
          </cell>
          <cell r="F34">
            <v>0</v>
          </cell>
          <cell r="G34" t="str">
            <v>Rehoboth Beach</v>
          </cell>
          <cell r="H34" t="str">
            <v>DE</v>
          </cell>
          <cell r="I34">
            <v>19971</v>
          </cell>
          <cell r="L34">
            <v>2400</v>
          </cell>
        </row>
        <row r="35">
          <cell r="C35" t="str">
            <v>Leo Yates Jr</v>
          </cell>
          <cell r="E35" t="str">
            <v>7612 Harmons Farm Ct</v>
          </cell>
          <cell r="F35">
            <v>0</v>
          </cell>
          <cell r="G35" t="str">
            <v>Hanover</v>
          </cell>
          <cell r="H35" t="str">
            <v>MD</v>
          </cell>
          <cell r="I35">
            <v>21076</v>
          </cell>
          <cell r="L35">
            <v>2400</v>
          </cell>
        </row>
        <row r="36">
          <cell r="C36" t="str">
            <v>Mary Lou Eubanks</v>
          </cell>
          <cell r="E36" t="str">
            <v>704 W. State St</v>
          </cell>
          <cell r="F36">
            <v>0</v>
          </cell>
          <cell r="G36" t="str">
            <v>Sycamore</v>
          </cell>
          <cell r="H36" t="str">
            <v>IL</v>
          </cell>
          <cell r="I36">
            <v>60178</v>
          </cell>
          <cell r="L36">
            <v>2400</v>
          </cell>
        </row>
        <row r="37">
          <cell r="C37" t="str">
            <v>Reasoner Language Solutions, LLC</v>
          </cell>
          <cell r="E37" t="str">
            <v>4075 Linglestown RD #386</v>
          </cell>
          <cell r="F37">
            <v>0</v>
          </cell>
          <cell r="G37" t="str">
            <v>Harrisburg</v>
          </cell>
          <cell r="H37" t="str">
            <v>PA</v>
          </cell>
          <cell r="I37">
            <v>17112</v>
          </cell>
          <cell r="L37">
            <v>2700</v>
          </cell>
        </row>
        <row r="38">
          <cell r="C38" t="str">
            <v>Mark Wells</v>
          </cell>
          <cell r="E38" t="str">
            <v>102 Hemlock Court</v>
          </cell>
          <cell r="F38">
            <v>0</v>
          </cell>
          <cell r="G38" t="str">
            <v>Hendersonville</v>
          </cell>
          <cell r="H38" t="str">
            <v>TN</v>
          </cell>
          <cell r="I38">
            <v>37075</v>
          </cell>
          <cell r="L38">
            <v>2750</v>
          </cell>
        </row>
        <row r="39">
          <cell r="C39" t="str">
            <v>KATHY GILBERT</v>
          </cell>
          <cell r="E39" t="str">
            <v>7249 Gren Meadows Lane</v>
          </cell>
          <cell r="F39">
            <v>0</v>
          </cell>
          <cell r="G39" t="str">
            <v>Nashville</v>
          </cell>
          <cell r="H39" t="str">
            <v>TN</v>
          </cell>
          <cell r="I39">
            <v>37221</v>
          </cell>
          <cell r="L39">
            <v>3080</v>
          </cell>
        </row>
        <row r="40">
          <cell r="C40" t="str">
            <v>ISAURA C AREZ</v>
          </cell>
          <cell r="E40" t="str">
            <v>275 West 96th Street</v>
          </cell>
          <cell r="F40" t="str">
            <v>Apt. #32C</v>
          </cell>
          <cell r="G40" t="str">
            <v>New York</v>
          </cell>
          <cell r="H40" t="str">
            <v>NY</v>
          </cell>
          <cell r="I40">
            <v>10025</v>
          </cell>
          <cell r="L40">
            <v>3200</v>
          </cell>
        </row>
        <row r="41">
          <cell r="C41" t="str">
            <v>Kristin Carr Bragg</v>
          </cell>
          <cell r="E41" t="str">
            <v>1876 Merritt Street</v>
          </cell>
          <cell r="F41">
            <v>0</v>
          </cell>
          <cell r="G41" t="str">
            <v>Old Hickory</v>
          </cell>
          <cell r="H41" t="str">
            <v>TN</v>
          </cell>
          <cell r="I41">
            <v>37138</v>
          </cell>
          <cell r="L41">
            <v>3381.75</v>
          </cell>
        </row>
        <row r="42">
          <cell r="C42" t="str">
            <v>Larry McCormack</v>
          </cell>
          <cell r="E42" t="str">
            <v>1055 Shadow Lane</v>
          </cell>
          <cell r="F42">
            <v>0</v>
          </cell>
          <cell r="G42" t="str">
            <v>Mount Juliet,</v>
          </cell>
          <cell r="H42" t="str">
            <v>TN</v>
          </cell>
          <cell r="I42">
            <v>37122</v>
          </cell>
          <cell r="L42">
            <v>3400</v>
          </cell>
        </row>
        <row r="43">
          <cell r="C43" t="str">
            <v>Jeremy Steele</v>
          </cell>
          <cell r="E43" t="str">
            <v>1428 N Jackson St</v>
          </cell>
          <cell r="F43">
            <v>0</v>
          </cell>
          <cell r="G43" t="str">
            <v>Arlington</v>
          </cell>
          <cell r="H43" t="str">
            <v>VA</v>
          </cell>
          <cell r="I43">
            <v>22201</v>
          </cell>
          <cell r="L43">
            <v>3450</v>
          </cell>
        </row>
        <row r="44">
          <cell r="C44" t="str">
            <v>BARBARA DUNLAP-BERG</v>
          </cell>
          <cell r="E44" t="str">
            <v>107 South Lark Lane</v>
          </cell>
          <cell r="F44">
            <v>0</v>
          </cell>
          <cell r="G44" t="str">
            <v>Carbondale</v>
          </cell>
          <cell r="H44" t="str">
            <v>IL</v>
          </cell>
          <cell r="I44">
            <v>62901</v>
          </cell>
          <cell r="L44">
            <v>3453.75</v>
          </cell>
        </row>
        <row r="45">
          <cell r="C45" t="str">
            <v>DAN KALAU</v>
          </cell>
          <cell r="E45" t="str">
            <v>322 Wyburn Pl</v>
          </cell>
          <cell r="F45">
            <v>0</v>
          </cell>
          <cell r="G45" t="str">
            <v>Burns</v>
          </cell>
          <cell r="H45" t="str">
            <v>TN</v>
          </cell>
          <cell r="I45">
            <v>37029</v>
          </cell>
          <cell r="L45">
            <v>3496.25</v>
          </cell>
        </row>
        <row r="46">
          <cell r="C46" t="str">
            <v>JEFF ATKINS</v>
          </cell>
          <cell r="E46" t="str">
            <v>P.O. Box 41665</v>
          </cell>
          <cell r="F46">
            <v>0</v>
          </cell>
          <cell r="G46" t="str">
            <v>Nashville</v>
          </cell>
          <cell r="H46" t="str">
            <v>TN</v>
          </cell>
          <cell r="I46">
            <v>37024</v>
          </cell>
          <cell r="L46">
            <v>3550</v>
          </cell>
        </row>
        <row r="47">
          <cell r="C47" t="str">
            <v>Nathan S Webb</v>
          </cell>
          <cell r="E47" t="str">
            <v>2719 Highland Drive</v>
          </cell>
          <cell r="F47">
            <v>0</v>
          </cell>
          <cell r="G47" t="str">
            <v>Lincolnton</v>
          </cell>
          <cell r="H47" t="str">
            <v>NC</v>
          </cell>
          <cell r="I47">
            <v>28092</v>
          </cell>
          <cell r="L47">
            <v>3600</v>
          </cell>
        </row>
        <row r="48">
          <cell r="C48" t="str">
            <v>Kirby W. Allen</v>
          </cell>
          <cell r="E48" t="str">
            <v>1917 Beechville Terrace</v>
          </cell>
          <cell r="F48">
            <v>0</v>
          </cell>
          <cell r="G48" t="str">
            <v>Brentwood</v>
          </cell>
          <cell r="H48" t="str">
            <v>TN</v>
          </cell>
          <cell r="I48">
            <v>37027</v>
          </cell>
          <cell r="J48" t="str">
            <v>4803</v>
          </cell>
          <cell r="L48">
            <v>3700</v>
          </cell>
        </row>
        <row r="49">
          <cell r="C49" t="str">
            <v>Sung Woong Yoo</v>
          </cell>
          <cell r="E49" t="str">
            <v>2416 Meadow Green Dr</v>
          </cell>
          <cell r="F49">
            <v>0</v>
          </cell>
          <cell r="G49" t="str">
            <v>Pearland</v>
          </cell>
          <cell r="H49" t="str">
            <v>TX</v>
          </cell>
          <cell r="I49">
            <v>77581</v>
          </cell>
          <cell r="L49">
            <v>3900</v>
          </cell>
        </row>
        <row r="50">
          <cell r="C50" t="str">
            <v>Deborah L Coble</v>
          </cell>
          <cell r="E50" t="str">
            <v>900 Glendale Avenue</v>
          </cell>
          <cell r="F50">
            <v>0</v>
          </cell>
          <cell r="G50" t="str">
            <v>South Charleston</v>
          </cell>
          <cell r="H50" t="str">
            <v>WV</v>
          </cell>
          <cell r="I50">
            <v>25303</v>
          </cell>
          <cell r="L50">
            <v>4000</v>
          </cell>
        </row>
        <row r="51">
          <cell r="C51" t="str">
            <v>Lynn Marie Rodick</v>
          </cell>
          <cell r="E51" t="str">
            <v>7304 Cold Harbor CT</v>
          </cell>
          <cell r="F51">
            <v>0</v>
          </cell>
          <cell r="G51" t="str">
            <v>Fairview</v>
          </cell>
          <cell r="H51" t="str">
            <v>TN</v>
          </cell>
          <cell r="I51">
            <v>37062</v>
          </cell>
          <cell r="L51">
            <v>4000</v>
          </cell>
        </row>
        <row r="52">
          <cell r="C52" t="str">
            <v>Victoria M. DiVito</v>
          </cell>
          <cell r="E52" t="str">
            <v>5510  Country Drive Unit #31</v>
          </cell>
          <cell r="F52">
            <v>0</v>
          </cell>
          <cell r="G52" t="str">
            <v>Nashville</v>
          </cell>
          <cell r="H52" t="str">
            <v>TN</v>
          </cell>
          <cell r="I52">
            <v>37211</v>
          </cell>
          <cell r="L52">
            <v>4150</v>
          </cell>
        </row>
        <row r="53">
          <cell r="C53" t="str">
            <v>Donald P. VanCleve</v>
          </cell>
          <cell r="E53" t="str">
            <v>111 Trousdale Court</v>
          </cell>
          <cell r="F53">
            <v>0</v>
          </cell>
          <cell r="G53" t="str">
            <v>Hendersonville</v>
          </cell>
          <cell r="H53" t="str">
            <v>TN</v>
          </cell>
          <cell r="I53">
            <v>37075</v>
          </cell>
          <cell r="L53">
            <v>5000</v>
          </cell>
        </row>
        <row r="54">
          <cell r="C54" t="str">
            <v>Reed Gaines</v>
          </cell>
          <cell r="E54" t="str">
            <v>243 Ash Grove Drive</v>
          </cell>
          <cell r="F54">
            <v>0</v>
          </cell>
          <cell r="G54" t="str">
            <v>Nashville</v>
          </cell>
          <cell r="H54" t="str">
            <v>TN</v>
          </cell>
          <cell r="I54">
            <v>37211</v>
          </cell>
          <cell r="L54">
            <v>5275</v>
          </cell>
        </row>
        <row r="55">
          <cell r="C55" t="str">
            <v>Abigail Browka dba Everyday Sanctuary, LLC</v>
          </cell>
          <cell r="E55" t="str">
            <v>PO Box 363</v>
          </cell>
          <cell r="F55">
            <v>0</v>
          </cell>
          <cell r="G55" t="str">
            <v>Hamilton</v>
          </cell>
          <cell r="H55" t="str">
            <v>NY</v>
          </cell>
          <cell r="I55">
            <v>13346</v>
          </cell>
          <cell r="L55">
            <v>5500</v>
          </cell>
        </row>
        <row r="56">
          <cell r="C56" t="str">
            <v>JAMES STEVENS, JR.</v>
          </cell>
          <cell r="E56" t="str">
            <v>2188 Lindale Avenue</v>
          </cell>
          <cell r="F56">
            <v>0</v>
          </cell>
          <cell r="G56" t="str">
            <v>Simi Valley</v>
          </cell>
          <cell r="H56" t="str">
            <v>CA</v>
          </cell>
          <cell r="I56">
            <v>93065</v>
          </cell>
          <cell r="L56">
            <v>5750</v>
          </cell>
        </row>
        <row r="57">
          <cell r="C57" t="str">
            <v>Paola A Grunstein</v>
          </cell>
          <cell r="E57" t="str">
            <v>990 Meadowland Dr.</v>
          </cell>
          <cell r="F57">
            <v>0</v>
          </cell>
          <cell r="G57" t="str">
            <v>Cincinnati</v>
          </cell>
          <cell r="H57" t="str">
            <v>OH</v>
          </cell>
          <cell r="I57">
            <v>45255</v>
          </cell>
          <cell r="L57">
            <v>5825.2100000000009</v>
          </cell>
        </row>
        <row r="58">
          <cell r="C58" t="str">
            <v>Manuel Padilla Flores</v>
          </cell>
          <cell r="E58" t="str">
            <v>458 Maplewood Ln</v>
          </cell>
          <cell r="F58">
            <v>0</v>
          </cell>
          <cell r="G58" t="str">
            <v>San Antonio</v>
          </cell>
          <cell r="H58" t="str">
            <v>TX</v>
          </cell>
          <cell r="I58">
            <v>78216</v>
          </cell>
          <cell r="L58">
            <v>6000</v>
          </cell>
        </row>
        <row r="59">
          <cell r="C59" t="str">
            <v>Nicole Koestel dba Cosmic Pixel, LLC</v>
          </cell>
          <cell r="E59" t="str">
            <v>2801 Tirol Court</v>
          </cell>
          <cell r="F59">
            <v>0</v>
          </cell>
          <cell r="G59" t="str">
            <v>Louisville</v>
          </cell>
          <cell r="H59" t="str">
            <v>KY</v>
          </cell>
          <cell r="I59">
            <v>40220</v>
          </cell>
          <cell r="L59">
            <v>6200</v>
          </cell>
        </row>
        <row r="60">
          <cell r="C60" t="str">
            <v>VICKI WALLACE</v>
          </cell>
          <cell r="E60" t="str">
            <v>1212 Creekside Dr.</v>
          </cell>
          <cell r="F60">
            <v>0</v>
          </cell>
          <cell r="G60" t="str">
            <v>Nolensville</v>
          </cell>
          <cell r="H60" t="str">
            <v>TN</v>
          </cell>
          <cell r="I60">
            <v>37135</v>
          </cell>
          <cell r="L60">
            <v>6886.4400000000005</v>
          </cell>
        </row>
        <row r="61">
          <cell r="C61" t="str">
            <v>John Paul Macdonald Penrod</v>
          </cell>
          <cell r="E61" t="str">
            <v>110 Bellevue Rd</v>
          </cell>
          <cell r="F61" t="str">
            <v>Apt 6</v>
          </cell>
          <cell r="G61" t="str">
            <v>Nashville</v>
          </cell>
          <cell r="H61" t="str">
            <v>TN</v>
          </cell>
          <cell r="I61">
            <v>37221</v>
          </cell>
          <cell r="L61">
            <v>7181.25</v>
          </cell>
        </row>
        <row r="62">
          <cell r="C62" t="str">
            <v>DUNCAN RAGSDALE</v>
          </cell>
          <cell r="E62" t="str">
            <v>6453 Fleetwood Drive</v>
          </cell>
          <cell r="F62">
            <v>0</v>
          </cell>
          <cell r="G62" t="str">
            <v>NASHVILLE</v>
          </cell>
          <cell r="H62" t="str">
            <v>TN</v>
          </cell>
          <cell r="I62">
            <v>37209</v>
          </cell>
          <cell r="L62">
            <v>7301</v>
          </cell>
        </row>
        <row r="63">
          <cell r="C63" t="str">
            <v>Benny W Campbell</v>
          </cell>
          <cell r="E63" t="str">
            <v>1201 Cannon Lane</v>
          </cell>
          <cell r="F63">
            <v>0</v>
          </cell>
          <cell r="G63" t="str">
            <v>Mt Juliet</v>
          </cell>
          <cell r="H63" t="str">
            <v>TN</v>
          </cell>
          <cell r="I63">
            <v>37122</v>
          </cell>
          <cell r="L63">
            <v>8355.630000000001</v>
          </cell>
        </row>
        <row r="64">
          <cell r="C64" t="str">
            <v>Marcy K. Beck Heinz</v>
          </cell>
          <cell r="E64" t="str">
            <v>411 Linda Court</v>
          </cell>
          <cell r="F64">
            <v>0</v>
          </cell>
          <cell r="G64" t="str">
            <v>Canton</v>
          </cell>
          <cell r="H64" t="str">
            <v>GA</v>
          </cell>
          <cell r="I64">
            <v>30115</v>
          </cell>
          <cell r="L64">
            <v>8400</v>
          </cell>
        </row>
        <row r="65">
          <cell r="C65" t="str">
            <v>In 1 Accord Painting &amp; Remodel, LLC</v>
          </cell>
          <cell r="E65" t="str">
            <v>PO Box 41374</v>
          </cell>
          <cell r="F65">
            <v>0</v>
          </cell>
          <cell r="G65" t="str">
            <v>Nashville</v>
          </cell>
          <cell r="H65" t="str">
            <v>TN</v>
          </cell>
          <cell r="I65">
            <v>37204</v>
          </cell>
          <cell r="L65">
            <v>9200</v>
          </cell>
        </row>
        <row r="66">
          <cell r="C66" t="str">
            <v>HUMBERTO CASANOVA</v>
          </cell>
          <cell r="E66" t="str">
            <v>5261 Marindy St. SE</v>
          </cell>
          <cell r="F66">
            <v>0</v>
          </cell>
          <cell r="G66" t="str">
            <v>Caledonia</v>
          </cell>
          <cell r="H66" t="str">
            <v>MI</v>
          </cell>
          <cell r="I66">
            <v>49316</v>
          </cell>
          <cell r="L66">
            <v>9214</v>
          </cell>
        </row>
        <row r="67">
          <cell r="C67" t="str">
            <v>Speak EZ, LLC dba L-K Prompter</v>
          </cell>
          <cell r="E67" t="str">
            <v>2356 Canterbury Farm Drive</v>
          </cell>
          <cell r="F67">
            <v>0</v>
          </cell>
          <cell r="G67" t="str">
            <v>Hinkley</v>
          </cell>
          <cell r="H67" t="str">
            <v>OH</v>
          </cell>
          <cell r="I67">
            <v>44233</v>
          </cell>
          <cell r="L67">
            <v>9637.5</v>
          </cell>
        </row>
        <row r="68">
          <cell r="C68" t="str">
            <v>SHEILA HARRISON</v>
          </cell>
          <cell r="E68" t="str">
            <v>8401 Callabee Way D9</v>
          </cell>
          <cell r="F68">
            <v>0</v>
          </cell>
          <cell r="G68" t="str">
            <v>Antioch</v>
          </cell>
          <cell r="H68" t="str">
            <v>TN</v>
          </cell>
          <cell r="I68">
            <v>37013</v>
          </cell>
          <cell r="L68">
            <v>10115</v>
          </cell>
        </row>
        <row r="69">
          <cell r="C69" t="str">
            <v>Cruz Elena Mitchell</v>
          </cell>
          <cell r="E69" t="str">
            <v>20466 Woodmont St.</v>
          </cell>
          <cell r="F69">
            <v>0</v>
          </cell>
          <cell r="G69" t="str">
            <v>Harper Woods</v>
          </cell>
          <cell r="H69" t="str">
            <v>MI</v>
          </cell>
          <cell r="I69">
            <v>48225</v>
          </cell>
          <cell r="L69">
            <v>11580.75</v>
          </cell>
        </row>
        <row r="70">
          <cell r="C70" t="str">
            <v>Seonwoong Hwang</v>
          </cell>
          <cell r="E70" t="str">
            <v>321 Shady Creek Lane</v>
          </cell>
          <cell r="F70">
            <v>0</v>
          </cell>
          <cell r="G70" t="str">
            <v>Nashville</v>
          </cell>
          <cell r="H70" t="str">
            <v>TN</v>
          </cell>
          <cell r="I70">
            <v>37211</v>
          </cell>
          <cell r="L70">
            <v>11998.199999999999</v>
          </cell>
        </row>
        <row r="71">
          <cell r="C71" t="str">
            <v>David A. Hadeler</v>
          </cell>
          <cell r="E71" t="str">
            <v>4261 Haskell Drive</v>
          </cell>
          <cell r="F71">
            <v>0</v>
          </cell>
          <cell r="G71" t="str">
            <v>Carrollton</v>
          </cell>
          <cell r="H71" t="str">
            <v>TX</v>
          </cell>
          <cell r="I71">
            <v>75010</v>
          </cell>
          <cell r="L71">
            <v>13133.9</v>
          </cell>
        </row>
        <row r="72">
          <cell r="C72" t="str">
            <v>Compass Consultants, LLC</v>
          </cell>
          <cell r="E72" t="str">
            <v>110 Eve Circle</v>
          </cell>
          <cell r="F72">
            <v>0</v>
          </cell>
          <cell r="G72" t="str">
            <v>Santa Rosa Beach</v>
          </cell>
          <cell r="H72" t="str">
            <v>FL</v>
          </cell>
          <cell r="I72">
            <v>32459</v>
          </cell>
          <cell r="L72">
            <v>13200</v>
          </cell>
        </row>
        <row r="73">
          <cell r="C73" t="str">
            <v>DAVID PAUL JEFFREY</v>
          </cell>
          <cell r="E73" t="str">
            <v>1685 Rosy Turn</v>
          </cell>
          <cell r="F73">
            <v>0</v>
          </cell>
          <cell r="G73" t="str">
            <v>Eugene</v>
          </cell>
          <cell r="H73" t="str">
            <v>OR</v>
          </cell>
          <cell r="I73">
            <v>97404</v>
          </cell>
          <cell r="L73">
            <v>14967.5</v>
          </cell>
        </row>
        <row r="74">
          <cell r="C74" t="str">
            <v>LEONOR YANWZ</v>
          </cell>
          <cell r="E74" t="str">
            <v>100 Scotia Dr., Apt 103</v>
          </cell>
          <cell r="F74">
            <v>0</v>
          </cell>
          <cell r="G74" t="str">
            <v>Lantana</v>
          </cell>
          <cell r="H74" t="str">
            <v>FL</v>
          </cell>
          <cell r="I74">
            <v>33462</v>
          </cell>
          <cell r="L74">
            <v>16163.999999999998</v>
          </cell>
        </row>
        <row r="75">
          <cell r="C75" t="str">
            <v>FRED QUINTANILLA</v>
          </cell>
          <cell r="E75" t="str">
            <v>504 Cassie Lane</v>
          </cell>
          <cell r="F75">
            <v>0</v>
          </cell>
          <cell r="G75" t="str">
            <v>White Bluff</v>
          </cell>
          <cell r="H75" t="str">
            <v>TN</v>
          </cell>
          <cell r="I75">
            <v>37187</v>
          </cell>
          <cell r="L75">
            <v>16260</v>
          </cell>
        </row>
        <row r="76">
          <cell r="C76" t="str">
            <v>CINTIA LISTENBEE</v>
          </cell>
          <cell r="E76" t="str">
            <v>205 Ridgewood Dr.</v>
          </cell>
          <cell r="F76">
            <v>0</v>
          </cell>
          <cell r="G76" t="str">
            <v>Fayetteville</v>
          </cell>
          <cell r="H76" t="str">
            <v>GA</v>
          </cell>
          <cell r="I76">
            <v>30215</v>
          </cell>
          <cell r="L76">
            <v>17017.5</v>
          </cell>
        </row>
        <row r="77">
          <cell r="C77" t="str">
            <v>Melton Casteel</v>
          </cell>
          <cell r="E77" t="str">
            <v>5980 Dividing Ridge Road</v>
          </cell>
          <cell r="F77">
            <v>0</v>
          </cell>
          <cell r="G77" t="str">
            <v>Goodlettsville</v>
          </cell>
          <cell r="H77" t="str">
            <v>TN</v>
          </cell>
          <cell r="I77">
            <v>37072</v>
          </cell>
          <cell r="L77">
            <v>17200</v>
          </cell>
        </row>
        <row r="78">
          <cell r="C78" t="str">
            <v>Matt Melchiorre</v>
          </cell>
          <cell r="E78" t="str">
            <v>PO Box 120516</v>
          </cell>
          <cell r="F78">
            <v>0</v>
          </cell>
          <cell r="G78" t="str">
            <v>Nashville</v>
          </cell>
          <cell r="H78" t="str">
            <v>TN</v>
          </cell>
          <cell r="I78">
            <v>37212</v>
          </cell>
          <cell r="L78">
            <v>18918.75</v>
          </cell>
        </row>
        <row r="79">
          <cell r="C79" t="str">
            <v>EMC Outdoor, LLC</v>
          </cell>
          <cell r="E79" t="str">
            <v>5068R West Chester Pike</v>
          </cell>
          <cell r="F79">
            <v>0</v>
          </cell>
          <cell r="G79" t="str">
            <v>Newtown Square</v>
          </cell>
          <cell r="H79" t="str">
            <v>PA</v>
          </cell>
          <cell r="I79">
            <v>19073</v>
          </cell>
          <cell r="L79">
            <v>20000</v>
          </cell>
        </row>
        <row r="80">
          <cell r="C80" t="str">
            <v>Haley Burnett</v>
          </cell>
          <cell r="E80" t="str">
            <v>1606 West Road</v>
          </cell>
          <cell r="F80">
            <v>0</v>
          </cell>
          <cell r="G80" t="str">
            <v>Goodlettsville</v>
          </cell>
          <cell r="H80" t="str">
            <v>TN</v>
          </cell>
          <cell r="I80">
            <v>37072</v>
          </cell>
          <cell r="L80">
            <v>21071</v>
          </cell>
        </row>
        <row r="81">
          <cell r="C81" t="str">
            <v>Sara Wendel dba VW Sound, LLC</v>
          </cell>
          <cell r="E81" t="str">
            <v>2243 Cabin Hill Road</v>
          </cell>
          <cell r="F81">
            <v>0</v>
          </cell>
          <cell r="G81" t="str">
            <v>Nashville</v>
          </cell>
          <cell r="H81" t="str">
            <v>TN</v>
          </cell>
          <cell r="I81">
            <v>37214</v>
          </cell>
          <cell r="L81">
            <v>22020.41</v>
          </cell>
        </row>
        <row r="82">
          <cell r="C82" t="str">
            <v>Diane Degnan</v>
          </cell>
          <cell r="E82" t="str">
            <v>911 Graceland Ct</v>
          </cell>
          <cell r="F82">
            <v>0</v>
          </cell>
          <cell r="G82" t="str">
            <v>Goodlettsville</v>
          </cell>
          <cell r="H82" t="str">
            <v>TN</v>
          </cell>
          <cell r="I82">
            <v>37072</v>
          </cell>
          <cell r="L82">
            <v>22347.5</v>
          </cell>
        </row>
        <row r="83">
          <cell r="C83" t="str">
            <v>Austin Bischoff</v>
          </cell>
          <cell r="E83" t="str">
            <v>532 Cold Stream Place</v>
          </cell>
          <cell r="F83">
            <v>0</v>
          </cell>
          <cell r="G83" t="str">
            <v>Nashville</v>
          </cell>
          <cell r="H83" t="str">
            <v>TN</v>
          </cell>
          <cell r="I83">
            <v>37221</v>
          </cell>
          <cell r="L83">
            <v>22740</v>
          </cell>
        </row>
        <row r="84">
          <cell r="C84" t="str">
            <v>TKPS, LLC</v>
          </cell>
          <cell r="E84" t="str">
            <v>917 Oak Valley Lane</v>
          </cell>
          <cell r="F84">
            <v>0</v>
          </cell>
          <cell r="G84" t="str">
            <v>Nashville</v>
          </cell>
          <cell r="H84" t="str">
            <v>TN</v>
          </cell>
          <cell r="I84">
            <v>37220</v>
          </cell>
          <cell r="L84">
            <v>23568.75</v>
          </cell>
        </row>
        <row r="85">
          <cell r="C85" t="str">
            <v>Sunny SJ Kim</v>
          </cell>
          <cell r="E85" t="str">
            <v>789 Bathwick Drive</v>
          </cell>
          <cell r="F85">
            <v>0</v>
          </cell>
          <cell r="G85" t="str">
            <v>Brentwood</v>
          </cell>
          <cell r="H85" t="str">
            <v>TN</v>
          </cell>
          <cell r="I85">
            <v>37027</v>
          </cell>
          <cell r="L85">
            <v>24745</v>
          </cell>
        </row>
        <row r="86">
          <cell r="C86" t="str">
            <v>HARRY LEAKE</v>
          </cell>
          <cell r="E86" t="str">
            <v>5354 Simpkins Rd</v>
          </cell>
          <cell r="F86">
            <v>0</v>
          </cell>
          <cell r="G86" t="str">
            <v>Whites Creek</v>
          </cell>
          <cell r="H86" t="str">
            <v>TN</v>
          </cell>
          <cell r="I86">
            <v>37189</v>
          </cell>
          <cell r="L86">
            <v>27002.5</v>
          </cell>
        </row>
        <row r="87">
          <cell r="C87" t="str">
            <v>Samuel L. Hodges</v>
          </cell>
          <cell r="E87" t="str">
            <v>6740 Velasco Ave.</v>
          </cell>
          <cell r="F87">
            <v>0</v>
          </cell>
          <cell r="G87" t="str">
            <v>Dallas</v>
          </cell>
          <cell r="H87" t="str">
            <v>TX</v>
          </cell>
          <cell r="I87">
            <v>75214</v>
          </cell>
          <cell r="L87">
            <v>27795.919999999998</v>
          </cell>
        </row>
        <row r="88">
          <cell r="C88" t="str">
            <v>MIKE DUBOSE</v>
          </cell>
          <cell r="E88" t="str">
            <v>2116 Ashwood Avenue</v>
          </cell>
          <cell r="F88">
            <v>0</v>
          </cell>
          <cell r="G88" t="str">
            <v>Nashville</v>
          </cell>
          <cell r="H88" t="str">
            <v>TN</v>
          </cell>
          <cell r="I88">
            <v>37212</v>
          </cell>
          <cell r="L88">
            <v>32600</v>
          </cell>
        </row>
        <row r="89">
          <cell r="C89" t="str">
            <v>Steady Stream Creative, LLC</v>
          </cell>
          <cell r="E89" t="str">
            <v>3819 Donaldson Dr</v>
          </cell>
          <cell r="F89">
            <v>0</v>
          </cell>
          <cell r="G89" t="str">
            <v>Chamblee</v>
          </cell>
          <cell r="H89" t="str">
            <v>GA</v>
          </cell>
          <cell r="I89">
            <v>30341</v>
          </cell>
          <cell r="L89">
            <v>57109.5</v>
          </cell>
        </row>
        <row r="90">
          <cell r="C90" t="str">
            <v>Advocate Market Research Bureau</v>
          </cell>
          <cell r="E90" t="str">
            <v>3118 Annfield Way</v>
          </cell>
          <cell r="F90">
            <v>0</v>
          </cell>
          <cell r="G90" t="str">
            <v>Franklin</v>
          </cell>
          <cell r="H90" t="str">
            <v>TN</v>
          </cell>
          <cell r="I90">
            <v>37064</v>
          </cell>
          <cell r="L90">
            <v>57730</v>
          </cell>
        </row>
        <row r="91">
          <cell r="C91" t="str">
            <v>James M. Patterson</v>
          </cell>
          <cell r="E91" t="str">
            <v>4305-C Gray Oaks Drive</v>
          </cell>
          <cell r="F91">
            <v>0</v>
          </cell>
          <cell r="G91" t="str">
            <v>Nashville</v>
          </cell>
          <cell r="H91" t="str">
            <v>TN</v>
          </cell>
          <cell r="I91">
            <v>37204</v>
          </cell>
          <cell r="L91">
            <v>69572.079999999987</v>
          </cell>
        </row>
        <row r="92">
          <cell r="C92" t="str">
            <v>Robert L Sipp dba SippCo, LLC</v>
          </cell>
          <cell r="E92" t="str">
            <v>8960 Big Oak Drive</v>
          </cell>
          <cell r="F92">
            <v>0</v>
          </cell>
          <cell r="G92" t="str">
            <v>Murfreesboro</v>
          </cell>
          <cell r="H92" t="str">
            <v>TN</v>
          </cell>
          <cell r="I92">
            <v>37129</v>
          </cell>
          <cell r="L92">
            <v>91849.73</v>
          </cell>
        </row>
        <row r="93">
          <cell r="C93" t="str">
            <v>Lisa Drew</v>
          </cell>
          <cell r="E93" t="str">
            <v>215 S. Emerson Street</v>
          </cell>
          <cell r="F93">
            <v>0</v>
          </cell>
          <cell r="G93" t="str">
            <v>Mount Prospect</v>
          </cell>
          <cell r="H93" t="str">
            <v>IL</v>
          </cell>
          <cell r="I93">
            <v>60056</v>
          </cell>
          <cell r="L93">
            <v>150122.88</v>
          </cell>
        </row>
        <row r="94">
          <cell r="C94" t="str">
            <v>Prolocity Cloud Solutions, LLC</v>
          </cell>
          <cell r="E94" t="str">
            <v>P. O. Box 360</v>
          </cell>
          <cell r="F94">
            <v>0</v>
          </cell>
          <cell r="G94" t="str">
            <v>Burlington</v>
          </cell>
          <cell r="H94" t="str">
            <v>KY</v>
          </cell>
          <cell r="I94">
            <v>41005</v>
          </cell>
          <cell r="L94">
            <v>985620</v>
          </cell>
        </row>
      </sheetData>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BB53E9-D7F2-6A4D-8E7E-99E1358BBC65}">
  <dimension ref="A1:G446"/>
  <sheetViews>
    <sheetView tabSelected="1" workbookViewId="0">
      <selection activeCell="D72" sqref="D72"/>
    </sheetView>
  </sheetViews>
  <sheetFormatPr defaultColWidth="11" defaultRowHeight="15.75" customHeight="1" x14ac:dyDescent="0.25"/>
  <cols>
    <col min="1" max="1" width="34.625" customWidth="1"/>
    <col min="2" max="2" width="20.125" customWidth="1"/>
    <col min="4" max="4" width="25.125" style="8" customWidth="1"/>
    <col min="5" max="5" width="91.125" customWidth="1"/>
    <col min="6" max="6" width="17.125" style="10" bestFit="1" customWidth="1"/>
  </cols>
  <sheetData>
    <row r="1" spans="1:7" ht="15.75" customHeight="1" x14ac:dyDescent="0.3">
      <c r="A1" s="1" t="s">
        <v>6</v>
      </c>
      <c r="B1" s="2"/>
      <c r="C1" s="2"/>
      <c r="D1" s="6"/>
      <c r="E1" s="2"/>
      <c r="F1" s="3"/>
      <c r="G1" s="2"/>
    </row>
    <row r="2" spans="1:7" ht="15.75" customHeight="1" x14ac:dyDescent="0.3">
      <c r="A2" s="22" t="s">
        <v>7</v>
      </c>
      <c r="B2" s="22"/>
      <c r="C2" s="22"/>
      <c r="D2" s="22"/>
      <c r="E2" s="22"/>
      <c r="F2" s="3"/>
      <c r="G2" s="2"/>
    </row>
    <row r="3" spans="1:7" ht="15.75" customHeight="1" x14ac:dyDescent="0.3">
      <c r="A3" s="22"/>
      <c r="B3" s="22"/>
      <c r="C3" s="22"/>
      <c r="D3" s="22"/>
      <c r="E3" s="22"/>
      <c r="F3" s="3"/>
      <c r="G3" s="2"/>
    </row>
    <row r="4" spans="1:7" ht="15.75" customHeight="1" x14ac:dyDescent="0.3">
      <c r="A4" s="22"/>
      <c r="B4" s="22"/>
      <c r="C4" s="22"/>
      <c r="D4" s="22"/>
      <c r="E4" s="22"/>
      <c r="F4" s="3"/>
      <c r="G4" s="2"/>
    </row>
    <row r="5" spans="1:7" ht="15.75" customHeight="1" x14ac:dyDescent="0.3">
      <c r="A5" s="2"/>
      <c r="B5" s="2"/>
      <c r="C5" s="2"/>
      <c r="D5" s="6"/>
      <c r="E5" s="2"/>
      <c r="F5" s="3"/>
      <c r="G5" s="2"/>
    </row>
    <row r="6" spans="1:7" ht="15.75" customHeight="1" x14ac:dyDescent="0.3">
      <c r="A6" s="4" t="s">
        <v>1006</v>
      </c>
      <c r="B6" s="2"/>
      <c r="C6" s="2"/>
      <c r="D6" s="6"/>
      <c r="E6" s="2"/>
      <c r="F6" s="3"/>
      <c r="G6" s="2"/>
    </row>
    <row r="7" spans="1:7" ht="15.75" customHeight="1" x14ac:dyDescent="0.3">
      <c r="A7" s="5" t="s">
        <v>0</v>
      </c>
      <c r="B7" s="5" t="s">
        <v>1</v>
      </c>
      <c r="C7" s="5" t="s">
        <v>2</v>
      </c>
      <c r="D7" s="7" t="s">
        <v>3</v>
      </c>
      <c r="E7" s="5" t="s">
        <v>4</v>
      </c>
      <c r="F7" s="9" t="s">
        <v>5</v>
      </c>
      <c r="G7" s="2"/>
    </row>
    <row r="8" spans="1:7" ht="15.75" customHeight="1" thickBot="1" x14ac:dyDescent="0.35">
      <c r="A8" s="37" t="s">
        <v>1007</v>
      </c>
      <c r="B8" s="2"/>
      <c r="C8" s="2"/>
      <c r="D8" s="6"/>
      <c r="E8" s="2"/>
      <c r="F8" s="20">
        <v>280397</v>
      </c>
      <c r="G8" s="2"/>
    </row>
    <row r="9" spans="1:7" ht="15.75" customHeight="1" thickTop="1" x14ac:dyDescent="0.3">
      <c r="A9" s="2"/>
      <c r="B9" s="2"/>
      <c r="C9" s="2"/>
      <c r="D9" s="6"/>
      <c r="E9" s="2"/>
      <c r="F9" s="3"/>
      <c r="G9" s="2"/>
    </row>
    <row r="10" spans="1:7" ht="15.75" customHeight="1" x14ac:dyDescent="0.3">
      <c r="A10" s="4" t="s">
        <v>1024</v>
      </c>
      <c r="B10" s="2"/>
      <c r="C10" s="2"/>
      <c r="D10" s="6"/>
      <c r="E10" s="2"/>
      <c r="F10" s="3"/>
      <c r="G10" s="2"/>
    </row>
    <row r="11" spans="1:7" ht="15.75" customHeight="1" thickBot="1" x14ac:dyDescent="0.35">
      <c r="A11" s="37" t="s">
        <v>1025</v>
      </c>
      <c r="B11" s="2"/>
      <c r="C11" s="2"/>
      <c r="D11" s="6"/>
      <c r="E11" s="2"/>
      <c r="F11" s="20">
        <v>0</v>
      </c>
      <c r="G11" s="2"/>
    </row>
    <row r="12" spans="1:7" ht="15.75" customHeight="1" thickTop="1" x14ac:dyDescent="0.3">
      <c r="A12" s="2"/>
      <c r="B12" s="2"/>
      <c r="C12" s="2"/>
      <c r="D12" s="6"/>
      <c r="E12" s="2"/>
      <c r="F12" s="3"/>
      <c r="G12" s="2"/>
    </row>
    <row r="13" spans="1:7" ht="15.75" customHeight="1" x14ac:dyDescent="0.3">
      <c r="A13" s="4" t="s">
        <v>1008</v>
      </c>
      <c r="B13" s="1"/>
      <c r="C13" s="2"/>
      <c r="D13" s="6"/>
      <c r="E13" s="2"/>
      <c r="F13" s="3"/>
      <c r="G13" s="2"/>
    </row>
    <row r="14" spans="1:7" ht="15.75" customHeight="1" x14ac:dyDescent="0.3">
      <c r="A14" s="5" t="s">
        <v>0</v>
      </c>
      <c r="B14" s="5" t="s">
        <v>1</v>
      </c>
      <c r="C14" s="5" t="s">
        <v>2</v>
      </c>
      <c r="D14" s="7" t="s">
        <v>3</v>
      </c>
      <c r="E14" s="5" t="s">
        <v>4</v>
      </c>
      <c r="F14" s="9" t="s">
        <v>5</v>
      </c>
      <c r="G14" s="2"/>
    </row>
    <row r="15" spans="1:7" s="32" customFormat="1" ht="15.75" customHeight="1" x14ac:dyDescent="0.25">
      <c r="A15" s="38" t="s">
        <v>1009</v>
      </c>
      <c r="B15" s="38" t="s">
        <v>1011</v>
      </c>
      <c r="C15" s="38" t="s">
        <v>395</v>
      </c>
      <c r="D15" s="41" t="s">
        <v>1021</v>
      </c>
      <c r="E15" s="38" t="s">
        <v>1022</v>
      </c>
      <c r="F15" s="46">
        <v>3520</v>
      </c>
    </row>
    <row r="16" spans="1:7" s="32" customFormat="1" ht="15.75" customHeight="1" x14ac:dyDescent="0.25">
      <c r="A16" s="32" t="s">
        <v>1010</v>
      </c>
      <c r="B16" s="32" t="s">
        <v>1012</v>
      </c>
      <c r="C16" s="32" t="s">
        <v>395</v>
      </c>
      <c r="D16" s="41" t="s">
        <v>1021</v>
      </c>
      <c r="E16" s="38" t="s">
        <v>1022</v>
      </c>
      <c r="F16" s="46">
        <v>5999.98</v>
      </c>
    </row>
    <row r="17" spans="1:7" s="32" customFormat="1" ht="15.75" customHeight="1" x14ac:dyDescent="0.25">
      <c r="A17" s="32" t="s">
        <v>1013</v>
      </c>
      <c r="B17" s="32" t="s">
        <v>721</v>
      </c>
      <c r="C17" s="32" t="s">
        <v>11</v>
      </c>
      <c r="D17" s="41" t="s">
        <v>1021</v>
      </c>
      <c r="E17" s="32" t="s">
        <v>1023</v>
      </c>
      <c r="F17" s="46">
        <v>3801.01</v>
      </c>
    </row>
    <row r="18" spans="1:7" s="40" customFormat="1" ht="15.75" customHeight="1" thickBot="1" x14ac:dyDescent="0.3">
      <c r="D18" s="39"/>
      <c r="F18" s="20">
        <f>SUM(F15:F17)</f>
        <v>13320.99</v>
      </c>
    </row>
    <row r="19" spans="1:7" ht="15.75" customHeight="1" thickTop="1" x14ac:dyDescent="0.3">
      <c r="A19" s="4" t="s">
        <v>80</v>
      </c>
      <c r="B19" s="1"/>
      <c r="C19" s="2"/>
      <c r="D19" s="6"/>
      <c r="E19" s="2"/>
      <c r="F19" s="3"/>
      <c r="G19" s="2"/>
    </row>
    <row r="20" spans="1:7" ht="15.75" customHeight="1" x14ac:dyDescent="0.3">
      <c r="A20" s="2"/>
      <c r="B20" s="2"/>
      <c r="C20" s="2"/>
      <c r="D20" s="6"/>
      <c r="E20" s="2"/>
      <c r="F20" s="3"/>
      <c r="G20" s="2"/>
    </row>
    <row r="21" spans="1:7" ht="15.75" customHeight="1" x14ac:dyDescent="0.3">
      <c r="A21" s="5" t="s">
        <v>0</v>
      </c>
      <c r="B21" s="5" t="s">
        <v>1</v>
      </c>
      <c r="C21" s="5" t="s">
        <v>2</v>
      </c>
      <c r="D21" s="7" t="s">
        <v>3</v>
      </c>
      <c r="E21" s="5" t="s">
        <v>4</v>
      </c>
      <c r="F21" s="9" t="s">
        <v>5</v>
      </c>
      <c r="G21" s="2"/>
    </row>
    <row r="22" spans="1:7" s="32" customFormat="1" ht="15.75" customHeight="1" x14ac:dyDescent="0.25">
      <c r="A22" s="38" t="s">
        <v>263</v>
      </c>
      <c r="B22" s="38" t="s">
        <v>264</v>
      </c>
      <c r="C22" s="38" t="s">
        <v>97</v>
      </c>
      <c r="D22" s="38" t="s">
        <v>93</v>
      </c>
      <c r="E22" s="38" t="s">
        <v>167</v>
      </c>
      <c r="F22" s="42">
        <v>1733.15</v>
      </c>
    </row>
    <row r="23" spans="1:7" s="32" customFormat="1" ht="15.75" customHeight="1" x14ac:dyDescent="0.25">
      <c r="A23" s="38" t="s">
        <v>233</v>
      </c>
      <c r="B23" s="38" t="s">
        <v>234</v>
      </c>
      <c r="C23" s="38" t="s">
        <v>142</v>
      </c>
      <c r="D23" s="38" t="s">
        <v>93</v>
      </c>
      <c r="E23" s="38" t="s">
        <v>143</v>
      </c>
      <c r="F23" s="42">
        <v>16381.460000000001</v>
      </c>
    </row>
    <row r="24" spans="1:7" s="32" customFormat="1" ht="15.75" customHeight="1" x14ac:dyDescent="0.25">
      <c r="A24" s="38" t="s">
        <v>240</v>
      </c>
      <c r="B24" s="38" t="s">
        <v>241</v>
      </c>
      <c r="C24" s="38" t="s">
        <v>150</v>
      </c>
      <c r="D24" s="38" t="s">
        <v>93</v>
      </c>
      <c r="E24" s="38" t="s">
        <v>139</v>
      </c>
      <c r="F24" s="42">
        <v>12860</v>
      </c>
    </row>
    <row r="25" spans="1:7" s="32" customFormat="1" ht="15.75" customHeight="1" x14ac:dyDescent="0.25">
      <c r="A25" s="38" t="s">
        <v>185</v>
      </c>
      <c r="B25" s="38" t="s">
        <v>186</v>
      </c>
      <c r="C25" s="38" t="s">
        <v>81</v>
      </c>
      <c r="D25" s="38" t="s">
        <v>82</v>
      </c>
      <c r="E25" s="38" t="s">
        <v>83</v>
      </c>
      <c r="F25" s="42">
        <v>5487</v>
      </c>
    </row>
    <row r="26" spans="1:7" s="32" customFormat="1" ht="15.75" customHeight="1" x14ac:dyDescent="0.25">
      <c r="A26" s="38" t="s">
        <v>193</v>
      </c>
      <c r="B26" s="38" t="s">
        <v>194</v>
      </c>
      <c r="C26" s="38" t="s">
        <v>97</v>
      </c>
      <c r="D26" s="38" t="s">
        <v>93</v>
      </c>
      <c r="E26" s="38" t="s">
        <v>98</v>
      </c>
      <c r="F26" s="42">
        <v>3456.6</v>
      </c>
    </row>
    <row r="27" spans="1:7" s="32" customFormat="1" ht="15.75" customHeight="1" x14ac:dyDescent="0.25">
      <c r="A27" s="38" t="s">
        <v>277</v>
      </c>
      <c r="B27" s="38" t="s">
        <v>278</v>
      </c>
      <c r="C27" s="38" t="s">
        <v>113</v>
      </c>
      <c r="D27" s="38" t="s">
        <v>152</v>
      </c>
      <c r="E27" s="38" t="s">
        <v>115</v>
      </c>
      <c r="F27" s="42">
        <v>120</v>
      </c>
    </row>
    <row r="28" spans="1:7" s="32" customFormat="1" ht="15.75" customHeight="1" x14ac:dyDescent="0.25">
      <c r="A28" s="38" t="s">
        <v>260</v>
      </c>
      <c r="B28" s="38" t="s">
        <v>261</v>
      </c>
      <c r="C28" s="38" t="s">
        <v>84</v>
      </c>
      <c r="D28" s="38" t="s">
        <v>152</v>
      </c>
      <c r="E28" s="38" t="s">
        <v>115</v>
      </c>
      <c r="F28" s="42">
        <v>120</v>
      </c>
    </row>
    <row r="29" spans="1:7" s="32" customFormat="1" ht="15.75" customHeight="1" x14ac:dyDescent="0.25">
      <c r="A29" s="38" t="s">
        <v>221</v>
      </c>
      <c r="B29" s="38" t="s">
        <v>194</v>
      </c>
      <c r="C29" s="38" t="s">
        <v>97</v>
      </c>
      <c r="D29" s="38" t="s">
        <v>93</v>
      </c>
      <c r="E29" s="38" t="s">
        <v>132</v>
      </c>
      <c r="F29" s="42">
        <v>49213.8</v>
      </c>
    </row>
    <row r="30" spans="1:7" s="32" customFormat="1" ht="15.75" customHeight="1" x14ac:dyDescent="0.25">
      <c r="A30" s="38" t="s">
        <v>217</v>
      </c>
      <c r="B30" s="38" t="s">
        <v>218</v>
      </c>
      <c r="C30" s="38" t="s">
        <v>127</v>
      </c>
      <c r="D30" s="38" t="s">
        <v>128</v>
      </c>
      <c r="E30" s="38" t="s">
        <v>129</v>
      </c>
      <c r="F30" s="42">
        <v>100</v>
      </c>
    </row>
    <row r="31" spans="1:7" s="32" customFormat="1" ht="15.75" customHeight="1" x14ac:dyDescent="0.25">
      <c r="A31" s="38" t="s">
        <v>262</v>
      </c>
      <c r="B31" s="38" t="s">
        <v>165</v>
      </c>
      <c r="C31" s="38" t="s">
        <v>84</v>
      </c>
      <c r="D31" s="38" t="s">
        <v>166</v>
      </c>
      <c r="E31" s="38" t="s">
        <v>91</v>
      </c>
      <c r="F31" s="42">
        <v>200</v>
      </c>
    </row>
    <row r="32" spans="1:7" s="32" customFormat="1" ht="15.75" customHeight="1" x14ac:dyDescent="0.25">
      <c r="A32" s="38" t="s">
        <v>187</v>
      </c>
      <c r="B32" s="38" t="s">
        <v>188</v>
      </c>
      <c r="C32" s="38" t="s">
        <v>84</v>
      </c>
      <c r="D32" s="38" t="s">
        <v>85</v>
      </c>
      <c r="E32" s="38" t="s">
        <v>86</v>
      </c>
      <c r="F32" s="42">
        <v>750</v>
      </c>
    </row>
    <row r="33" spans="1:6" s="32" customFormat="1" ht="15.75" customHeight="1" x14ac:dyDescent="0.25">
      <c r="A33" s="38" t="s">
        <v>207</v>
      </c>
      <c r="B33" s="38" t="s">
        <v>208</v>
      </c>
      <c r="C33" s="38" t="s">
        <v>108</v>
      </c>
      <c r="D33" s="38" t="s">
        <v>116</v>
      </c>
      <c r="E33" s="38" t="s">
        <v>117</v>
      </c>
      <c r="F33" s="42">
        <v>250</v>
      </c>
    </row>
    <row r="34" spans="1:6" s="32" customFormat="1" ht="15.75" customHeight="1" x14ac:dyDescent="0.25">
      <c r="A34" s="38" t="s">
        <v>271</v>
      </c>
      <c r="B34" s="38" t="s">
        <v>272</v>
      </c>
      <c r="C34" s="38" t="s">
        <v>173</v>
      </c>
      <c r="D34" s="38" t="s">
        <v>174</v>
      </c>
      <c r="E34" s="38" t="s">
        <v>175</v>
      </c>
      <c r="F34" s="42">
        <v>12000</v>
      </c>
    </row>
    <row r="35" spans="1:6" s="32" customFormat="1" ht="15.75" customHeight="1" x14ac:dyDescent="0.25">
      <c r="A35" s="38" t="s">
        <v>223</v>
      </c>
      <c r="B35" s="38" t="s">
        <v>224</v>
      </c>
      <c r="C35" s="38" t="s">
        <v>135</v>
      </c>
      <c r="D35" s="38" t="s">
        <v>136</v>
      </c>
      <c r="E35" s="38" t="s">
        <v>91</v>
      </c>
      <c r="F35" s="42">
        <v>220</v>
      </c>
    </row>
    <row r="36" spans="1:6" s="32" customFormat="1" ht="15.75" customHeight="1" x14ac:dyDescent="0.25">
      <c r="A36" s="38" t="s">
        <v>256</v>
      </c>
      <c r="B36" s="38" t="s">
        <v>257</v>
      </c>
      <c r="C36" s="38" t="s">
        <v>163</v>
      </c>
      <c r="D36" s="38" t="s">
        <v>122</v>
      </c>
      <c r="E36" s="38" t="s">
        <v>117</v>
      </c>
      <c r="F36" s="42">
        <v>200</v>
      </c>
    </row>
    <row r="37" spans="1:6" s="32" customFormat="1" ht="15.75" customHeight="1" x14ac:dyDescent="0.25">
      <c r="A37" s="38" t="s">
        <v>189</v>
      </c>
      <c r="B37" s="38" t="s">
        <v>190</v>
      </c>
      <c r="C37" s="38" t="s">
        <v>92</v>
      </c>
      <c r="D37" s="38" t="s">
        <v>93</v>
      </c>
      <c r="E37" s="38" t="s">
        <v>94</v>
      </c>
      <c r="F37" s="42">
        <v>18168.690000000002</v>
      </c>
    </row>
    <row r="38" spans="1:6" s="32" customFormat="1" ht="15.75" customHeight="1" x14ac:dyDescent="0.25">
      <c r="A38" s="38" t="s">
        <v>87</v>
      </c>
      <c r="B38" s="38" t="s">
        <v>88</v>
      </c>
      <c r="C38" s="38" t="s">
        <v>89</v>
      </c>
      <c r="D38" s="38" t="s">
        <v>90</v>
      </c>
      <c r="E38" s="38" t="s">
        <v>91</v>
      </c>
      <c r="F38" s="42">
        <v>220</v>
      </c>
    </row>
    <row r="39" spans="1:6" s="32" customFormat="1" ht="15.75" customHeight="1" x14ac:dyDescent="0.25">
      <c r="A39" s="38" t="s">
        <v>195</v>
      </c>
      <c r="B39" s="38" t="s">
        <v>196</v>
      </c>
      <c r="C39" s="38" t="s">
        <v>99</v>
      </c>
      <c r="D39" s="38" t="s">
        <v>100</v>
      </c>
      <c r="E39" s="38" t="s">
        <v>101</v>
      </c>
      <c r="F39" s="42">
        <v>221</v>
      </c>
    </row>
    <row r="40" spans="1:6" s="32" customFormat="1" ht="15.75" customHeight="1" x14ac:dyDescent="0.25">
      <c r="A40" s="38" t="s">
        <v>227</v>
      </c>
      <c r="B40" s="38" t="s">
        <v>228</v>
      </c>
      <c r="C40" s="38" t="s">
        <v>138</v>
      </c>
      <c r="D40" s="38" t="s">
        <v>93</v>
      </c>
      <c r="E40" s="38" t="s">
        <v>139</v>
      </c>
      <c r="F40" s="42">
        <v>11500</v>
      </c>
    </row>
    <row r="41" spans="1:6" s="32" customFormat="1" ht="15.75" customHeight="1" x14ac:dyDescent="0.25">
      <c r="A41" s="38" t="s">
        <v>252</v>
      </c>
      <c r="B41" s="38" t="s">
        <v>253</v>
      </c>
      <c r="C41" s="38" t="s">
        <v>161</v>
      </c>
      <c r="D41" s="38" t="s">
        <v>162</v>
      </c>
      <c r="E41" s="38" t="s">
        <v>115</v>
      </c>
      <c r="F41" s="42">
        <v>200</v>
      </c>
    </row>
    <row r="42" spans="1:6" s="32" customFormat="1" ht="15.75" customHeight="1" x14ac:dyDescent="0.25">
      <c r="A42" s="38" t="s">
        <v>219</v>
      </c>
      <c r="B42" s="38" t="s">
        <v>220</v>
      </c>
      <c r="C42" s="38" t="s">
        <v>84</v>
      </c>
      <c r="D42" s="38" t="s">
        <v>130</v>
      </c>
      <c r="E42" s="38" t="s">
        <v>131</v>
      </c>
      <c r="F42" s="42">
        <v>450</v>
      </c>
    </row>
    <row r="43" spans="1:6" s="32" customFormat="1" ht="15.75" customHeight="1" x14ac:dyDescent="0.25">
      <c r="A43" s="38" t="s">
        <v>258</v>
      </c>
      <c r="B43" s="38" t="s">
        <v>259</v>
      </c>
      <c r="C43" s="38" t="s">
        <v>144</v>
      </c>
      <c r="D43" s="38" t="s">
        <v>93</v>
      </c>
      <c r="E43" s="38" t="s">
        <v>164</v>
      </c>
      <c r="F43" s="42">
        <v>20000</v>
      </c>
    </row>
    <row r="44" spans="1:6" s="32" customFormat="1" ht="15.75" customHeight="1" x14ac:dyDescent="0.25">
      <c r="A44" s="38" t="s">
        <v>254</v>
      </c>
      <c r="B44" s="38" t="s">
        <v>255</v>
      </c>
      <c r="C44" s="38" t="s">
        <v>84</v>
      </c>
      <c r="D44" s="38" t="s">
        <v>162</v>
      </c>
      <c r="E44" s="38" t="s">
        <v>115</v>
      </c>
      <c r="F44" s="42">
        <v>120</v>
      </c>
    </row>
    <row r="45" spans="1:6" s="32" customFormat="1" ht="15.75" customHeight="1" x14ac:dyDescent="0.25">
      <c r="A45" s="38" t="s">
        <v>269</v>
      </c>
      <c r="B45" s="38" t="s">
        <v>270</v>
      </c>
      <c r="C45" s="38" t="s">
        <v>163</v>
      </c>
      <c r="D45" s="38" t="s">
        <v>93</v>
      </c>
      <c r="E45" s="38" t="s">
        <v>172</v>
      </c>
      <c r="F45" s="42">
        <v>15000</v>
      </c>
    </row>
    <row r="46" spans="1:6" s="32" customFormat="1" ht="15.75" customHeight="1" x14ac:dyDescent="0.25">
      <c r="A46" s="38" t="s">
        <v>213</v>
      </c>
      <c r="B46" s="38" t="s">
        <v>214</v>
      </c>
      <c r="C46" s="38" t="s">
        <v>124</v>
      </c>
      <c r="D46" s="38" t="s">
        <v>125</v>
      </c>
      <c r="E46" s="38" t="s">
        <v>115</v>
      </c>
      <c r="F46" s="42">
        <v>120</v>
      </c>
    </row>
    <row r="47" spans="1:6" s="32" customFormat="1" ht="15.75" customHeight="1" x14ac:dyDescent="0.25">
      <c r="A47" s="38" t="s">
        <v>209</v>
      </c>
      <c r="B47" s="38" t="s">
        <v>210</v>
      </c>
      <c r="C47" s="38" t="s">
        <v>97</v>
      </c>
      <c r="D47" s="38" t="s">
        <v>93</v>
      </c>
      <c r="E47" s="38" t="s">
        <v>118</v>
      </c>
      <c r="F47" s="42">
        <v>265051.33999999997</v>
      </c>
    </row>
    <row r="48" spans="1:6" s="32" customFormat="1" ht="15.75" customHeight="1" x14ac:dyDescent="0.25">
      <c r="A48" s="38" t="s">
        <v>238</v>
      </c>
      <c r="B48" s="38" t="s">
        <v>239</v>
      </c>
      <c r="C48" s="38" t="s">
        <v>105</v>
      </c>
      <c r="D48" s="38" t="s">
        <v>148</v>
      </c>
      <c r="E48" s="38" t="s">
        <v>149</v>
      </c>
      <c r="F48" s="42">
        <v>120</v>
      </c>
    </row>
    <row r="49" spans="1:6" s="32" customFormat="1" ht="15.75" customHeight="1" x14ac:dyDescent="0.25">
      <c r="A49" s="38" t="s">
        <v>225</v>
      </c>
      <c r="B49" s="38" t="s">
        <v>226</v>
      </c>
      <c r="C49" s="38" t="s">
        <v>84</v>
      </c>
      <c r="D49" s="38" t="s">
        <v>137</v>
      </c>
      <c r="E49" s="38" t="s">
        <v>115</v>
      </c>
      <c r="F49" s="42">
        <v>120</v>
      </c>
    </row>
    <row r="50" spans="1:6" s="32" customFormat="1" ht="15.75" customHeight="1" x14ac:dyDescent="0.25">
      <c r="A50" s="38" t="s">
        <v>265</v>
      </c>
      <c r="B50" s="38" t="s">
        <v>266</v>
      </c>
      <c r="C50" s="38" t="s">
        <v>108</v>
      </c>
      <c r="D50" s="38" t="s">
        <v>168</v>
      </c>
      <c r="E50" s="38" t="s">
        <v>169</v>
      </c>
      <c r="F50" s="42">
        <v>716.19</v>
      </c>
    </row>
    <row r="51" spans="1:6" s="32" customFormat="1" ht="15.75" customHeight="1" x14ac:dyDescent="0.25">
      <c r="A51" s="38" t="s">
        <v>222</v>
      </c>
      <c r="B51" s="38" t="s">
        <v>133</v>
      </c>
      <c r="C51" s="38" t="s">
        <v>97</v>
      </c>
      <c r="D51" s="38" t="s">
        <v>93</v>
      </c>
      <c r="E51" s="38" t="s">
        <v>134</v>
      </c>
      <c r="F51" s="42">
        <v>1995</v>
      </c>
    </row>
    <row r="52" spans="1:6" s="32" customFormat="1" ht="15.75" customHeight="1" x14ac:dyDescent="0.25">
      <c r="A52" s="38" t="s">
        <v>201</v>
      </c>
      <c r="B52" s="38" t="s">
        <v>202</v>
      </c>
      <c r="C52" s="38" t="s">
        <v>108</v>
      </c>
      <c r="D52" s="38" t="s">
        <v>109</v>
      </c>
      <c r="E52" s="38" t="s">
        <v>110</v>
      </c>
      <c r="F52" s="42">
        <v>3270</v>
      </c>
    </row>
    <row r="53" spans="1:6" s="32" customFormat="1" ht="15.75" customHeight="1" x14ac:dyDescent="0.25">
      <c r="A53" s="38" t="s">
        <v>231</v>
      </c>
      <c r="B53" s="38" t="s">
        <v>232</v>
      </c>
      <c r="C53" s="38" t="s">
        <v>113</v>
      </c>
      <c r="D53" s="38" t="s">
        <v>93</v>
      </c>
      <c r="E53" s="38" t="s">
        <v>139</v>
      </c>
      <c r="F53" s="42">
        <v>250</v>
      </c>
    </row>
    <row r="54" spans="1:6" s="32" customFormat="1" ht="15.75" customHeight="1" x14ac:dyDescent="0.25">
      <c r="A54" s="38" t="s">
        <v>211</v>
      </c>
      <c r="B54" s="38" t="s">
        <v>212</v>
      </c>
      <c r="C54" s="38" t="s">
        <v>84</v>
      </c>
      <c r="D54" s="38" t="s">
        <v>123</v>
      </c>
      <c r="E54" s="38" t="s">
        <v>117</v>
      </c>
      <c r="F54" s="42">
        <v>200</v>
      </c>
    </row>
    <row r="55" spans="1:6" s="32" customFormat="1" ht="15.75" customHeight="1" x14ac:dyDescent="0.25">
      <c r="A55" s="38" t="s">
        <v>197</v>
      </c>
      <c r="B55" s="38" t="s">
        <v>198</v>
      </c>
      <c r="C55" s="38" t="s">
        <v>102</v>
      </c>
      <c r="D55" s="38" t="s">
        <v>103</v>
      </c>
      <c r="E55" s="38" t="s">
        <v>104</v>
      </c>
      <c r="F55" s="42">
        <v>700</v>
      </c>
    </row>
    <row r="56" spans="1:6" s="32" customFormat="1" ht="15.75" customHeight="1" x14ac:dyDescent="0.25">
      <c r="A56" s="38" t="s">
        <v>229</v>
      </c>
      <c r="B56" s="38" t="s">
        <v>230</v>
      </c>
      <c r="C56" s="38" t="s">
        <v>138</v>
      </c>
      <c r="D56" s="38" t="s">
        <v>140</v>
      </c>
      <c r="E56" s="38" t="s">
        <v>141</v>
      </c>
      <c r="F56" s="42">
        <v>1150</v>
      </c>
    </row>
    <row r="57" spans="1:6" s="32" customFormat="1" ht="15.75" customHeight="1" x14ac:dyDescent="0.25">
      <c r="A57" s="38" t="s">
        <v>235</v>
      </c>
      <c r="B57" s="38" t="s">
        <v>236</v>
      </c>
      <c r="C57" s="38" t="s">
        <v>144</v>
      </c>
      <c r="D57" s="38" t="s">
        <v>145</v>
      </c>
      <c r="E57" s="38" t="s">
        <v>146</v>
      </c>
      <c r="F57" s="42">
        <v>3000</v>
      </c>
    </row>
    <row r="58" spans="1:6" s="32" customFormat="1" ht="15.75" customHeight="1" x14ac:dyDescent="0.25">
      <c r="A58" s="38" t="s">
        <v>244</v>
      </c>
      <c r="B58" s="38" t="s">
        <v>245</v>
      </c>
      <c r="C58" s="38" t="s">
        <v>84</v>
      </c>
      <c r="D58" s="38" t="s">
        <v>152</v>
      </c>
      <c r="E58" s="38" t="s">
        <v>115</v>
      </c>
      <c r="F58" s="42">
        <v>120</v>
      </c>
    </row>
    <row r="59" spans="1:6" s="32" customFormat="1" ht="15.75" customHeight="1" x14ac:dyDescent="0.25">
      <c r="A59" s="38" t="s">
        <v>199</v>
      </c>
      <c r="B59" s="38" t="s">
        <v>200</v>
      </c>
      <c r="C59" s="38" t="s">
        <v>105</v>
      </c>
      <c r="D59" s="38" t="s">
        <v>106</v>
      </c>
      <c r="E59" s="38" t="s">
        <v>107</v>
      </c>
      <c r="F59" s="42">
        <v>120</v>
      </c>
    </row>
    <row r="60" spans="1:6" s="32" customFormat="1" ht="15.75" customHeight="1" x14ac:dyDescent="0.25">
      <c r="A60" s="38" t="s">
        <v>248</v>
      </c>
      <c r="B60" s="38" t="s">
        <v>249</v>
      </c>
      <c r="C60" s="38" t="s">
        <v>92</v>
      </c>
      <c r="D60" s="38" t="s">
        <v>156</v>
      </c>
      <c r="E60" s="38" t="s">
        <v>157</v>
      </c>
      <c r="F60" s="42">
        <v>5020</v>
      </c>
    </row>
    <row r="61" spans="1:6" s="32" customFormat="1" ht="15.75" customHeight="1" x14ac:dyDescent="0.25">
      <c r="A61" s="38" t="s">
        <v>246</v>
      </c>
      <c r="B61" s="38" t="s">
        <v>247</v>
      </c>
      <c r="C61" s="38" t="s">
        <v>153</v>
      </c>
      <c r="D61" s="38" t="s">
        <v>154</v>
      </c>
      <c r="E61" s="38" t="s">
        <v>155</v>
      </c>
      <c r="F61" s="42">
        <v>320</v>
      </c>
    </row>
    <row r="62" spans="1:6" s="32" customFormat="1" ht="15.75" customHeight="1" x14ac:dyDescent="0.25">
      <c r="A62" s="38" t="s">
        <v>273</v>
      </c>
      <c r="B62" s="38" t="s">
        <v>176</v>
      </c>
      <c r="C62" s="38" t="s">
        <v>142</v>
      </c>
      <c r="D62" s="38" t="s">
        <v>93</v>
      </c>
      <c r="E62" s="38" t="s">
        <v>177</v>
      </c>
      <c r="F62" s="42">
        <v>1520</v>
      </c>
    </row>
    <row r="63" spans="1:6" s="32" customFormat="1" ht="15.75" customHeight="1" x14ac:dyDescent="0.25">
      <c r="A63" s="38" t="s">
        <v>203</v>
      </c>
      <c r="B63" s="38" t="s">
        <v>204</v>
      </c>
      <c r="C63" s="38" t="s">
        <v>84</v>
      </c>
      <c r="D63" s="38" t="s">
        <v>111</v>
      </c>
      <c r="E63" s="38" t="s">
        <v>112</v>
      </c>
      <c r="F63" s="42">
        <v>550</v>
      </c>
    </row>
    <row r="64" spans="1:6" s="32" customFormat="1" ht="15.75" customHeight="1" x14ac:dyDescent="0.25">
      <c r="A64" s="38" t="s">
        <v>267</v>
      </c>
      <c r="B64" s="38" t="s">
        <v>268</v>
      </c>
      <c r="C64" s="38" t="s">
        <v>97</v>
      </c>
      <c r="D64" s="38" t="s">
        <v>170</v>
      </c>
      <c r="E64" s="38" t="s">
        <v>171</v>
      </c>
      <c r="F64" s="42">
        <v>5120</v>
      </c>
    </row>
    <row r="65" spans="1:7" s="32" customFormat="1" ht="15.75" customHeight="1" x14ac:dyDescent="0.25">
      <c r="A65" s="38" t="s">
        <v>191</v>
      </c>
      <c r="B65" s="38" t="s">
        <v>192</v>
      </c>
      <c r="C65" s="38" t="s">
        <v>95</v>
      </c>
      <c r="D65" s="38" t="s">
        <v>96</v>
      </c>
      <c r="E65" s="38" t="s">
        <v>91</v>
      </c>
      <c r="F65" s="42">
        <v>220</v>
      </c>
    </row>
    <row r="66" spans="1:7" s="32" customFormat="1" ht="15.75" customHeight="1" x14ac:dyDescent="0.25">
      <c r="A66" s="38" t="s">
        <v>205</v>
      </c>
      <c r="B66" s="38" t="s">
        <v>206</v>
      </c>
      <c r="C66" s="38" t="s">
        <v>113</v>
      </c>
      <c r="D66" s="38" t="s">
        <v>114</v>
      </c>
      <c r="E66" s="38" t="s">
        <v>115</v>
      </c>
      <c r="F66" s="42">
        <v>120</v>
      </c>
    </row>
    <row r="67" spans="1:7" s="32" customFormat="1" ht="15.75" customHeight="1" x14ac:dyDescent="0.25">
      <c r="A67" s="38" t="s">
        <v>279</v>
      </c>
      <c r="B67" s="38" t="s">
        <v>280</v>
      </c>
      <c r="C67" s="38" t="s">
        <v>113</v>
      </c>
      <c r="D67" s="38" t="s">
        <v>183</v>
      </c>
      <c r="E67" s="38" t="s">
        <v>184</v>
      </c>
      <c r="F67" s="42">
        <v>2000</v>
      </c>
    </row>
    <row r="68" spans="1:7" s="32" customFormat="1" ht="15.75" customHeight="1" x14ac:dyDescent="0.25">
      <c r="A68" s="38" t="s">
        <v>119</v>
      </c>
      <c r="B68" s="38" t="s">
        <v>120</v>
      </c>
      <c r="C68" s="38" t="s">
        <v>121</v>
      </c>
      <c r="D68" s="38" t="s">
        <v>122</v>
      </c>
      <c r="E68" s="38" t="s">
        <v>117</v>
      </c>
      <c r="F68" s="42">
        <v>200</v>
      </c>
    </row>
    <row r="69" spans="1:7" s="32" customFormat="1" ht="15.75" customHeight="1" x14ac:dyDescent="0.25">
      <c r="A69" s="38" t="s">
        <v>215</v>
      </c>
      <c r="B69" s="38" t="s">
        <v>216</v>
      </c>
      <c r="C69" s="38" t="s">
        <v>84</v>
      </c>
      <c r="D69" s="38" t="s">
        <v>126</v>
      </c>
      <c r="E69" s="38" t="s">
        <v>91</v>
      </c>
      <c r="F69" s="42">
        <v>200</v>
      </c>
    </row>
    <row r="70" spans="1:7" s="32" customFormat="1" ht="15.75" customHeight="1" x14ac:dyDescent="0.25">
      <c r="A70" s="38" t="s">
        <v>237</v>
      </c>
      <c r="B70" s="38" t="s">
        <v>198</v>
      </c>
      <c r="C70" s="38" t="s">
        <v>102</v>
      </c>
      <c r="D70" s="38" t="s">
        <v>93</v>
      </c>
      <c r="E70" s="38" t="s">
        <v>147</v>
      </c>
      <c r="F70" s="42">
        <v>250</v>
      </c>
    </row>
    <row r="71" spans="1:7" s="32" customFormat="1" ht="15.75" customHeight="1" x14ac:dyDescent="0.25">
      <c r="A71" s="38" t="s">
        <v>242</v>
      </c>
      <c r="B71" s="38" t="s">
        <v>243</v>
      </c>
      <c r="C71" s="38" t="s">
        <v>102</v>
      </c>
      <c r="D71" s="38" t="s">
        <v>93</v>
      </c>
      <c r="E71" s="38" t="s">
        <v>151</v>
      </c>
      <c r="F71" s="42">
        <v>1250</v>
      </c>
    </row>
    <row r="72" spans="1:7" s="32" customFormat="1" ht="15.75" customHeight="1" x14ac:dyDescent="0.25">
      <c r="A72" s="38" t="s">
        <v>274</v>
      </c>
      <c r="B72" s="38" t="s">
        <v>133</v>
      </c>
      <c r="C72" s="38" t="s">
        <v>97</v>
      </c>
      <c r="D72" s="38" t="s">
        <v>178</v>
      </c>
      <c r="E72" s="38" t="s">
        <v>179</v>
      </c>
      <c r="F72" s="42">
        <v>8112</v>
      </c>
    </row>
    <row r="73" spans="1:7" s="32" customFormat="1" ht="15.75" customHeight="1" x14ac:dyDescent="0.25">
      <c r="A73" s="38" t="s">
        <v>250</v>
      </c>
      <c r="B73" s="38" t="s">
        <v>251</v>
      </c>
      <c r="C73" s="38" t="s">
        <v>158</v>
      </c>
      <c r="D73" s="38" t="s">
        <v>159</v>
      </c>
      <c r="E73" s="38" t="s">
        <v>160</v>
      </c>
      <c r="F73" s="42">
        <v>1000</v>
      </c>
    </row>
    <row r="74" spans="1:7" s="32" customFormat="1" ht="15.75" customHeight="1" x14ac:dyDescent="0.25">
      <c r="A74" s="38" t="s">
        <v>275</v>
      </c>
      <c r="B74" s="38" t="s">
        <v>276</v>
      </c>
      <c r="C74" s="38" t="s">
        <v>180</v>
      </c>
      <c r="D74" s="38" t="s">
        <v>181</v>
      </c>
      <c r="E74" s="38" t="s">
        <v>182</v>
      </c>
      <c r="F74" s="42">
        <v>5020</v>
      </c>
    </row>
    <row r="75" spans="1:7" ht="15.75" customHeight="1" thickBot="1" x14ac:dyDescent="0.35">
      <c r="A75" s="2"/>
      <c r="B75" s="2"/>
      <c r="C75" s="2"/>
      <c r="D75" s="6"/>
      <c r="E75" s="2"/>
      <c r="F75" s="20">
        <f>SUM(F22:F74)</f>
        <v>476806.23</v>
      </c>
      <c r="G75" s="2"/>
    </row>
    <row r="76" spans="1:7" ht="15.75" customHeight="1" thickTop="1" x14ac:dyDescent="0.3">
      <c r="A76" s="2"/>
      <c r="B76" s="2"/>
      <c r="C76" s="2"/>
      <c r="D76" s="6"/>
      <c r="E76" s="2"/>
      <c r="F76" s="3"/>
      <c r="G76" s="2"/>
    </row>
    <row r="77" spans="1:7" ht="15.75" customHeight="1" x14ac:dyDescent="0.3">
      <c r="A77" s="4" t="s">
        <v>8</v>
      </c>
      <c r="B77" s="1"/>
      <c r="C77" s="2"/>
      <c r="D77" s="6"/>
      <c r="E77" s="2"/>
      <c r="F77" s="3"/>
      <c r="G77" s="2"/>
    </row>
    <row r="78" spans="1:7" ht="15.75" customHeight="1" x14ac:dyDescent="0.3">
      <c r="A78" s="2"/>
      <c r="B78" s="2"/>
      <c r="C78" s="2"/>
      <c r="D78" s="6"/>
      <c r="E78" s="2"/>
      <c r="F78" s="3"/>
      <c r="G78" s="2"/>
    </row>
    <row r="79" spans="1:7" ht="15.75" customHeight="1" x14ac:dyDescent="0.3">
      <c r="A79" s="5" t="s">
        <v>0</v>
      </c>
      <c r="B79" s="5" t="s">
        <v>1</v>
      </c>
      <c r="C79" s="5" t="s">
        <v>2</v>
      </c>
      <c r="D79" s="7" t="s">
        <v>3</v>
      </c>
      <c r="E79" s="5" t="s">
        <v>4</v>
      </c>
      <c r="F79" s="9" t="s">
        <v>5</v>
      </c>
      <c r="G79" s="1"/>
    </row>
    <row r="80" spans="1:7" s="32" customFormat="1" ht="15.75" customHeight="1" x14ac:dyDescent="0.25">
      <c r="A80" s="11" t="s">
        <v>12</v>
      </c>
      <c r="B80" s="12" t="s">
        <v>32</v>
      </c>
      <c r="C80" s="13" t="s">
        <v>9</v>
      </c>
      <c r="D80" s="47" t="s">
        <v>50</v>
      </c>
      <c r="E80" s="32" t="s">
        <v>59</v>
      </c>
      <c r="F80" s="42">
        <v>3217.5</v>
      </c>
    </row>
    <row r="81" spans="1:6" s="32" customFormat="1" ht="15.75" customHeight="1" x14ac:dyDescent="0.25">
      <c r="A81" s="11" t="s">
        <v>13</v>
      </c>
      <c r="B81" s="16" t="s">
        <v>33</v>
      </c>
      <c r="C81" s="17" t="s">
        <v>9</v>
      </c>
      <c r="D81" s="41" t="s">
        <v>51</v>
      </c>
      <c r="E81" s="32" t="s">
        <v>60</v>
      </c>
      <c r="F81" s="45">
        <v>14347.26</v>
      </c>
    </row>
    <row r="82" spans="1:6" s="32" customFormat="1" ht="15.75" customHeight="1" x14ac:dyDescent="0.25">
      <c r="A82" s="11" t="s">
        <v>14</v>
      </c>
      <c r="B82" s="16" t="s">
        <v>34</v>
      </c>
      <c r="C82" s="17" t="str">
        <f>"MD"</f>
        <v>MD</v>
      </c>
      <c r="D82" s="41" t="s">
        <v>51</v>
      </c>
      <c r="E82" s="32" t="s">
        <v>61</v>
      </c>
      <c r="F82" s="45">
        <v>49390</v>
      </c>
    </row>
    <row r="83" spans="1:6" s="32" customFormat="1" ht="15.75" customHeight="1" x14ac:dyDescent="0.25">
      <c r="A83" s="11" t="s">
        <v>15</v>
      </c>
      <c r="B83" s="12" t="s">
        <v>35</v>
      </c>
      <c r="C83" s="13" t="s">
        <v>10</v>
      </c>
      <c r="D83" s="41" t="s">
        <v>52</v>
      </c>
      <c r="E83" s="32" t="s">
        <v>62</v>
      </c>
      <c r="F83" s="45">
        <v>2000</v>
      </c>
    </row>
    <row r="84" spans="1:6" s="32" customFormat="1" ht="15.75" customHeight="1" x14ac:dyDescent="0.25">
      <c r="A84" s="11" t="s">
        <v>16</v>
      </c>
      <c r="B84" s="16" t="s">
        <v>36</v>
      </c>
      <c r="C84" s="17" t="str">
        <f>"MD"</f>
        <v>MD</v>
      </c>
      <c r="D84" s="48" t="s">
        <v>53</v>
      </c>
      <c r="E84" s="32" t="s">
        <v>63</v>
      </c>
      <c r="F84" s="45">
        <v>3575</v>
      </c>
    </row>
    <row r="85" spans="1:6" s="32" customFormat="1" ht="15.75" customHeight="1" x14ac:dyDescent="0.25">
      <c r="A85" s="11" t="s">
        <v>17</v>
      </c>
      <c r="B85" s="32" t="s">
        <v>37</v>
      </c>
      <c r="C85" s="33" t="s">
        <v>11</v>
      </c>
      <c r="D85" s="41" t="s">
        <v>51</v>
      </c>
      <c r="E85" s="32" t="s">
        <v>64</v>
      </c>
      <c r="F85" s="45">
        <v>12000</v>
      </c>
    </row>
    <row r="86" spans="1:6" s="32" customFormat="1" ht="15.75" customHeight="1" x14ac:dyDescent="0.25">
      <c r="A86" s="11" t="s">
        <v>18</v>
      </c>
      <c r="B86" s="32" t="s">
        <v>37</v>
      </c>
      <c r="C86" s="33" t="s">
        <v>11</v>
      </c>
      <c r="D86" s="41" t="s">
        <v>51</v>
      </c>
      <c r="E86" s="32" t="s">
        <v>65</v>
      </c>
      <c r="F86" s="45">
        <v>65931.759999999995</v>
      </c>
    </row>
    <row r="87" spans="1:6" s="32" customFormat="1" ht="15.75" customHeight="1" x14ac:dyDescent="0.25">
      <c r="A87" s="11" t="s">
        <v>19</v>
      </c>
      <c r="B87" s="12" t="s">
        <v>38</v>
      </c>
      <c r="C87" s="13" t="s">
        <v>9</v>
      </c>
      <c r="D87" s="47" t="s">
        <v>50</v>
      </c>
      <c r="E87" s="32" t="s">
        <v>66</v>
      </c>
      <c r="F87" s="45">
        <v>150</v>
      </c>
    </row>
    <row r="88" spans="1:6" s="32" customFormat="1" ht="15.75" customHeight="1" x14ac:dyDescent="0.25">
      <c r="A88" s="11" t="s">
        <v>20</v>
      </c>
      <c r="B88" s="16" t="s">
        <v>39</v>
      </c>
      <c r="C88" s="17" t="str">
        <f>"IN"</f>
        <v>IN</v>
      </c>
      <c r="D88" s="41" t="s">
        <v>54</v>
      </c>
      <c r="E88" s="32" t="s">
        <v>67</v>
      </c>
      <c r="F88" s="45">
        <v>2184</v>
      </c>
    </row>
    <row r="89" spans="1:6" s="32" customFormat="1" ht="15.75" customHeight="1" x14ac:dyDescent="0.25">
      <c r="A89" s="11" t="s">
        <v>21</v>
      </c>
      <c r="B89" s="16" t="s">
        <v>40</v>
      </c>
      <c r="C89" s="17" t="str">
        <f>"FL"</f>
        <v>FL</v>
      </c>
      <c r="D89" s="41" t="s">
        <v>55</v>
      </c>
      <c r="E89" s="32" t="s">
        <v>68</v>
      </c>
      <c r="F89" s="45">
        <v>4200</v>
      </c>
    </row>
    <row r="90" spans="1:6" s="32" customFormat="1" ht="15.75" customHeight="1" x14ac:dyDescent="0.25">
      <c r="A90" s="11" t="s">
        <v>22</v>
      </c>
      <c r="B90" s="16" t="s">
        <v>41</v>
      </c>
      <c r="C90" s="17" t="str">
        <f>"MD"</f>
        <v>MD</v>
      </c>
      <c r="D90" s="48" t="s">
        <v>56</v>
      </c>
      <c r="E90" s="32" t="s">
        <v>69</v>
      </c>
      <c r="F90" s="45">
        <v>600</v>
      </c>
    </row>
    <row r="91" spans="1:6" s="32" customFormat="1" ht="15.75" customHeight="1" x14ac:dyDescent="0.25">
      <c r="A91" s="11" t="s">
        <v>23</v>
      </c>
      <c r="B91" s="16" t="s">
        <v>42</v>
      </c>
      <c r="C91" s="17" t="str">
        <f>"DC"</f>
        <v>DC</v>
      </c>
      <c r="D91" s="41" t="s">
        <v>51</v>
      </c>
      <c r="E91" s="32" t="s">
        <v>70</v>
      </c>
      <c r="F91" s="45">
        <v>9100</v>
      </c>
    </row>
    <row r="92" spans="1:6" s="32" customFormat="1" ht="15.75" customHeight="1" x14ac:dyDescent="0.25">
      <c r="A92" s="11" t="s">
        <v>24</v>
      </c>
      <c r="B92" s="16" t="s">
        <v>43</v>
      </c>
      <c r="C92" s="17" t="str">
        <f>"NC"</f>
        <v>NC</v>
      </c>
      <c r="D92" s="41" t="s">
        <v>57</v>
      </c>
      <c r="E92" s="32" t="s">
        <v>71</v>
      </c>
      <c r="F92" s="45">
        <v>13182.76</v>
      </c>
    </row>
    <row r="93" spans="1:6" s="32" customFormat="1" ht="15.75" customHeight="1" x14ac:dyDescent="0.25">
      <c r="A93" s="11" t="s">
        <v>25</v>
      </c>
      <c r="B93" s="16" t="s">
        <v>44</v>
      </c>
      <c r="C93" s="17" t="str">
        <f>"VA"</f>
        <v>VA</v>
      </c>
      <c r="D93" s="41" t="s">
        <v>51</v>
      </c>
      <c r="E93" s="32" t="s">
        <v>72</v>
      </c>
      <c r="F93" s="45">
        <v>2430</v>
      </c>
    </row>
    <row r="94" spans="1:6" s="32" customFormat="1" ht="15.75" customHeight="1" x14ac:dyDescent="0.25">
      <c r="A94" s="11" t="s">
        <v>26</v>
      </c>
      <c r="B94" s="16" t="s">
        <v>45</v>
      </c>
      <c r="C94" s="17" t="str">
        <f>"PA"</f>
        <v>PA</v>
      </c>
      <c r="D94" s="41" t="s">
        <v>51</v>
      </c>
      <c r="E94" s="32" t="s">
        <v>68</v>
      </c>
      <c r="F94" s="45">
        <v>5534.56</v>
      </c>
    </row>
    <row r="95" spans="1:6" s="32" customFormat="1" ht="15.75" customHeight="1" x14ac:dyDescent="0.25">
      <c r="A95" s="11" t="s">
        <v>27</v>
      </c>
      <c r="B95" s="16" t="s">
        <v>46</v>
      </c>
      <c r="C95" s="17" t="str">
        <f>"MD"</f>
        <v>MD</v>
      </c>
      <c r="D95" s="41" t="s">
        <v>51</v>
      </c>
      <c r="E95" s="32" t="s">
        <v>70</v>
      </c>
      <c r="F95" s="45">
        <v>3281.25</v>
      </c>
    </row>
    <row r="96" spans="1:6" s="32" customFormat="1" ht="15.75" customHeight="1" x14ac:dyDescent="0.25">
      <c r="A96" s="11" t="s">
        <v>28</v>
      </c>
      <c r="B96" s="16" t="s">
        <v>47</v>
      </c>
      <c r="C96" s="17" t="str">
        <f>"GA"</f>
        <v>GA</v>
      </c>
      <c r="D96" s="16" t="s">
        <v>58</v>
      </c>
      <c r="E96" s="32" t="s">
        <v>73</v>
      </c>
      <c r="F96" s="45">
        <v>22080</v>
      </c>
    </row>
    <row r="97" spans="1:7" s="32" customFormat="1" ht="15.75" customHeight="1" x14ac:dyDescent="0.25">
      <c r="A97" s="11" t="s">
        <v>29</v>
      </c>
      <c r="B97" s="16" t="s">
        <v>48</v>
      </c>
      <c r="C97" s="17" t="str">
        <f>"TX"</f>
        <v>TX</v>
      </c>
      <c r="D97" s="41" t="s">
        <v>51</v>
      </c>
      <c r="E97" s="32" t="s">
        <v>74</v>
      </c>
      <c r="F97" s="45">
        <v>25008</v>
      </c>
    </row>
    <row r="98" spans="1:7" s="32" customFormat="1" ht="15.75" customHeight="1" x14ac:dyDescent="0.25">
      <c r="A98" s="11" t="s">
        <v>30</v>
      </c>
      <c r="B98" s="16" t="s">
        <v>42</v>
      </c>
      <c r="C98" s="17" t="str">
        <f>"DC"</f>
        <v>DC</v>
      </c>
      <c r="D98" s="41" t="s">
        <v>51</v>
      </c>
      <c r="E98" s="32" t="s">
        <v>70</v>
      </c>
      <c r="F98" s="45">
        <v>16801.25</v>
      </c>
    </row>
    <row r="99" spans="1:7" s="32" customFormat="1" ht="15.75" customHeight="1" x14ac:dyDescent="0.25">
      <c r="A99" s="11" t="s">
        <v>31</v>
      </c>
      <c r="B99" s="16" t="s">
        <v>49</v>
      </c>
      <c r="C99" s="17" t="str">
        <f>"NY"</f>
        <v>NY</v>
      </c>
      <c r="D99" s="41" t="s">
        <v>58</v>
      </c>
      <c r="E99" s="32" t="s">
        <v>70</v>
      </c>
      <c r="F99" s="45">
        <v>8805</v>
      </c>
    </row>
    <row r="100" spans="1:7" ht="15.75" customHeight="1" thickBot="1" x14ac:dyDescent="0.3">
      <c r="C100" s="18"/>
      <c r="F100" s="20">
        <f>SUM(F80:F99)</f>
        <v>263818.34000000003</v>
      </c>
    </row>
    <row r="101" spans="1:7" ht="15.75" customHeight="1" thickTop="1" x14ac:dyDescent="0.25"/>
    <row r="102" spans="1:7" ht="15.75" customHeight="1" x14ac:dyDescent="0.3">
      <c r="A102" s="4" t="s">
        <v>970</v>
      </c>
      <c r="B102" s="28"/>
      <c r="C102" s="28"/>
      <c r="D102" s="29"/>
    </row>
    <row r="103" spans="1:7" ht="15.75" customHeight="1" x14ac:dyDescent="0.3">
      <c r="A103" s="2"/>
      <c r="B103" s="2"/>
      <c r="C103" s="2"/>
      <c r="D103" s="6"/>
      <c r="E103" s="2"/>
      <c r="F103" s="3"/>
      <c r="G103" s="2"/>
    </row>
    <row r="104" spans="1:7" ht="15.75" customHeight="1" x14ac:dyDescent="0.3">
      <c r="A104" s="5" t="s">
        <v>0</v>
      </c>
      <c r="B104" s="5" t="s">
        <v>1</v>
      </c>
      <c r="C104" s="5" t="s">
        <v>2</v>
      </c>
      <c r="D104" s="7" t="s">
        <v>3</v>
      </c>
      <c r="E104" s="5" t="s">
        <v>4</v>
      </c>
      <c r="F104" s="9" t="s">
        <v>5</v>
      </c>
      <c r="G104" s="1"/>
    </row>
    <row r="105" spans="1:7" s="32" customFormat="1" ht="15.75" customHeight="1" x14ac:dyDescent="0.25">
      <c r="A105" s="54" t="s">
        <v>872</v>
      </c>
      <c r="B105" s="32" t="s">
        <v>873</v>
      </c>
      <c r="C105" s="33" t="s">
        <v>874</v>
      </c>
      <c r="D105" s="49" t="s">
        <v>948</v>
      </c>
      <c r="E105" s="53" t="s">
        <v>875</v>
      </c>
      <c r="F105" s="34">
        <v>85687.56</v>
      </c>
    </row>
    <row r="106" spans="1:7" s="32" customFormat="1" ht="15.75" customHeight="1" x14ac:dyDescent="0.25">
      <c r="A106" s="57" t="s">
        <v>822</v>
      </c>
      <c r="B106" s="32" t="s">
        <v>823</v>
      </c>
      <c r="C106" s="33" t="s">
        <v>824</v>
      </c>
      <c r="D106" s="49" t="s">
        <v>959</v>
      </c>
      <c r="E106" s="51" t="s">
        <v>825</v>
      </c>
      <c r="F106" s="34">
        <v>12562.5</v>
      </c>
    </row>
    <row r="107" spans="1:7" s="32" customFormat="1" ht="15.75" customHeight="1" x14ac:dyDescent="0.25">
      <c r="A107" s="54" t="s">
        <v>918</v>
      </c>
      <c r="B107" s="32" t="s">
        <v>447</v>
      </c>
      <c r="C107" s="33" t="s">
        <v>399</v>
      </c>
      <c r="D107" s="49" t="s">
        <v>1015</v>
      </c>
      <c r="E107" s="53" t="s">
        <v>919</v>
      </c>
      <c r="F107" s="34">
        <v>2486.25</v>
      </c>
    </row>
    <row r="108" spans="1:7" s="32" customFormat="1" ht="15.75" customHeight="1" x14ac:dyDescent="0.25">
      <c r="A108" s="57" t="s">
        <v>819</v>
      </c>
      <c r="B108" s="32" t="s">
        <v>820</v>
      </c>
      <c r="C108" s="33" t="s">
        <v>821</v>
      </c>
      <c r="D108" s="49" t="s">
        <v>958</v>
      </c>
      <c r="E108" s="51" t="s">
        <v>815</v>
      </c>
      <c r="F108" s="34">
        <v>66000</v>
      </c>
    </row>
    <row r="109" spans="1:7" s="32" customFormat="1" ht="15.75" customHeight="1" x14ac:dyDescent="0.25">
      <c r="A109" s="54" t="s">
        <v>864</v>
      </c>
      <c r="B109" s="32" t="s">
        <v>865</v>
      </c>
      <c r="C109" s="33" t="s">
        <v>315</v>
      </c>
      <c r="D109" s="49" t="s">
        <v>951</v>
      </c>
      <c r="E109" s="53" t="s">
        <v>866</v>
      </c>
      <c r="F109" s="34">
        <v>6750</v>
      </c>
    </row>
    <row r="110" spans="1:7" s="32" customFormat="1" ht="15.75" customHeight="1" x14ac:dyDescent="0.25">
      <c r="A110" s="57" t="s">
        <v>853</v>
      </c>
      <c r="B110" s="32" t="s">
        <v>850</v>
      </c>
      <c r="C110" s="33" t="s">
        <v>851</v>
      </c>
      <c r="D110" s="49" t="s">
        <v>948</v>
      </c>
      <c r="E110" s="51" t="s">
        <v>854</v>
      </c>
      <c r="F110" s="34">
        <v>6600</v>
      </c>
    </row>
    <row r="111" spans="1:7" s="32" customFormat="1" ht="15.75" customHeight="1" x14ac:dyDescent="0.25">
      <c r="A111" s="54" t="s">
        <v>867</v>
      </c>
      <c r="B111" s="32" t="s">
        <v>47</v>
      </c>
      <c r="C111" s="33" t="s">
        <v>315</v>
      </c>
      <c r="D111" s="49" t="s">
        <v>948</v>
      </c>
      <c r="E111" s="53" t="s">
        <v>868</v>
      </c>
      <c r="F111" s="34">
        <v>218987.5</v>
      </c>
    </row>
    <row r="112" spans="1:7" s="32" customFormat="1" ht="15.75" customHeight="1" x14ac:dyDescent="0.25">
      <c r="A112" s="57" t="s">
        <v>836</v>
      </c>
      <c r="B112" s="32" t="s">
        <v>401</v>
      </c>
      <c r="C112" s="33" t="s">
        <v>837</v>
      </c>
      <c r="D112" s="49" t="s">
        <v>961</v>
      </c>
      <c r="E112" s="51" t="s">
        <v>838</v>
      </c>
      <c r="F112" s="34">
        <v>12000</v>
      </c>
    </row>
    <row r="113" spans="1:6" s="32" customFormat="1" ht="15" x14ac:dyDescent="0.25">
      <c r="A113" s="57" t="s">
        <v>787</v>
      </c>
      <c r="B113" s="32" t="s">
        <v>788</v>
      </c>
      <c r="C113" s="33" t="s">
        <v>358</v>
      </c>
      <c r="D113" s="49" t="s">
        <v>946</v>
      </c>
      <c r="E113" s="50" t="s">
        <v>789</v>
      </c>
      <c r="F113" s="34">
        <v>2500</v>
      </c>
    </row>
    <row r="114" spans="1:6" s="32" customFormat="1" ht="15.75" customHeight="1" x14ac:dyDescent="0.25">
      <c r="A114" s="54" t="s">
        <v>869</v>
      </c>
      <c r="B114" s="32" t="s">
        <v>870</v>
      </c>
      <c r="C114" s="33" t="s">
        <v>315</v>
      </c>
      <c r="D114" s="49" t="s">
        <v>951</v>
      </c>
      <c r="E114" s="53" t="s">
        <v>871</v>
      </c>
      <c r="F114" s="34">
        <v>1720</v>
      </c>
    </row>
    <row r="115" spans="1:6" s="32" customFormat="1" ht="15.75" customHeight="1" x14ac:dyDescent="0.25">
      <c r="A115" s="57" t="s">
        <v>785</v>
      </c>
      <c r="B115" s="32" t="s">
        <v>35</v>
      </c>
      <c r="C115" s="33" t="s">
        <v>10</v>
      </c>
      <c r="D115" s="49" t="s">
        <v>948</v>
      </c>
      <c r="E115" s="50" t="s">
        <v>786</v>
      </c>
      <c r="F115" s="34">
        <v>87330.33</v>
      </c>
    </row>
    <row r="116" spans="1:6" s="32" customFormat="1" ht="15.75" customHeight="1" x14ac:dyDescent="0.25">
      <c r="A116" s="54" t="s">
        <v>920</v>
      </c>
      <c r="B116" s="32" t="s">
        <v>921</v>
      </c>
      <c r="C116" s="33" t="s">
        <v>315</v>
      </c>
      <c r="D116" s="49" t="s">
        <v>1016</v>
      </c>
      <c r="E116" s="53" t="s">
        <v>922</v>
      </c>
      <c r="F116" s="34">
        <v>600</v>
      </c>
    </row>
    <row r="117" spans="1:6" s="32" customFormat="1" ht="15.75" customHeight="1" x14ac:dyDescent="0.25">
      <c r="A117" s="54" t="s">
        <v>913</v>
      </c>
      <c r="B117" s="32" t="s">
        <v>914</v>
      </c>
      <c r="C117" s="33"/>
      <c r="D117" s="49" t="s">
        <v>964</v>
      </c>
      <c r="E117" s="53" t="s">
        <v>915</v>
      </c>
      <c r="F117" s="34">
        <v>2001.28</v>
      </c>
    </row>
    <row r="118" spans="1:6" s="32" customFormat="1" ht="15.75" customHeight="1" x14ac:dyDescent="0.25">
      <c r="A118" s="54" t="s">
        <v>902</v>
      </c>
      <c r="B118" s="32" t="s">
        <v>49</v>
      </c>
      <c r="C118" s="33" t="s">
        <v>824</v>
      </c>
      <c r="D118" s="49" t="s">
        <v>966</v>
      </c>
      <c r="E118" s="53" t="s">
        <v>903</v>
      </c>
      <c r="F118" s="34">
        <v>550000</v>
      </c>
    </row>
    <row r="119" spans="1:6" s="32" customFormat="1" ht="15.75" customHeight="1" x14ac:dyDescent="0.25">
      <c r="A119" s="54" t="s">
        <v>883</v>
      </c>
      <c r="B119" s="32" t="s">
        <v>884</v>
      </c>
      <c r="C119" s="33" t="s">
        <v>885</v>
      </c>
      <c r="D119" s="49" t="s">
        <v>964</v>
      </c>
      <c r="E119" s="53" t="s">
        <v>886</v>
      </c>
      <c r="F119" s="34">
        <v>5850</v>
      </c>
    </row>
    <row r="120" spans="1:6" s="32" customFormat="1" ht="15.75" customHeight="1" x14ac:dyDescent="0.25">
      <c r="A120" s="54" t="s">
        <v>897</v>
      </c>
      <c r="B120" s="32" t="s">
        <v>898</v>
      </c>
      <c r="C120" s="33" t="s">
        <v>315</v>
      </c>
      <c r="D120" s="49" t="s">
        <v>965</v>
      </c>
      <c r="E120" s="53" t="s">
        <v>899</v>
      </c>
      <c r="F120" s="34">
        <v>3800</v>
      </c>
    </row>
    <row r="121" spans="1:6" s="32" customFormat="1" ht="15.75" customHeight="1" x14ac:dyDescent="0.25">
      <c r="A121" s="57" t="s">
        <v>805</v>
      </c>
      <c r="B121" s="32" t="s">
        <v>806</v>
      </c>
      <c r="C121" s="33" t="s">
        <v>364</v>
      </c>
      <c r="D121" s="49" t="s">
        <v>954</v>
      </c>
      <c r="E121" s="52" t="s">
        <v>807</v>
      </c>
      <c r="F121" s="34">
        <v>6500</v>
      </c>
    </row>
    <row r="122" spans="1:6" s="32" customFormat="1" ht="15.75" customHeight="1" x14ac:dyDescent="0.25">
      <c r="A122" s="57" t="s">
        <v>776</v>
      </c>
      <c r="B122" s="32" t="s">
        <v>381</v>
      </c>
      <c r="C122" s="33" t="s">
        <v>458</v>
      </c>
      <c r="D122" s="49" t="s">
        <v>950</v>
      </c>
      <c r="E122" s="50" t="s">
        <v>777</v>
      </c>
      <c r="F122" s="34">
        <v>16800</v>
      </c>
    </row>
    <row r="123" spans="1:6" s="32" customFormat="1" ht="15.75" customHeight="1" x14ac:dyDescent="0.25">
      <c r="A123" s="54" t="s">
        <v>923</v>
      </c>
      <c r="B123" s="32" t="s">
        <v>924</v>
      </c>
      <c r="C123" s="33" t="s">
        <v>10</v>
      </c>
      <c r="D123" s="49" t="s">
        <v>1016</v>
      </c>
      <c r="E123" s="53" t="s">
        <v>925</v>
      </c>
      <c r="F123" s="34">
        <v>600</v>
      </c>
    </row>
    <row r="124" spans="1:6" s="32" customFormat="1" ht="15.75" customHeight="1" x14ac:dyDescent="0.25">
      <c r="A124" s="54" t="s">
        <v>937</v>
      </c>
      <c r="B124" s="32" t="s">
        <v>938</v>
      </c>
      <c r="C124" s="33" t="s">
        <v>315</v>
      </c>
      <c r="D124" s="49" t="s">
        <v>1018</v>
      </c>
      <c r="E124" s="53" t="s">
        <v>929</v>
      </c>
      <c r="F124" s="34">
        <v>4050</v>
      </c>
    </row>
    <row r="125" spans="1:6" s="32" customFormat="1" ht="15.75" customHeight="1" x14ac:dyDescent="0.25">
      <c r="A125" s="57" t="s">
        <v>826</v>
      </c>
      <c r="B125" s="32" t="s">
        <v>827</v>
      </c>
      <c r="C125" s="33" t="s">
        <v>305</v>
      </c>
      <c r="D125" s="49" t="s">
        <v>951</v>
      </c>
      <c r="E125" s="51" t="s">
        <v>815</v>
      </c>
      <c r="F125" s="34">
        <v>30000</v>
      </c>
    </row>
    <row r="126" spans="1:6" s="32" customFormat="1" ht="15.75" customHeight="1" x14ac:dyDescent="0.25">
      <c r="A126" s="57" t="s">
        <v>858</v>
      </c>
      <c r="B126" s="32" t="s">
        <v>859</v>
      </c>
      <c r="C126" s="33" t="s">
        <v>364</v>
      </c>
      <c r="D126" s="49" t="s">
        <v>948</v>
      </c>
      <c r="E126" s="50" t="s">
        <v>860</v>
      </c>
      <c r="F126" s="34">
        <v>15600</v>
      </c>
    </row>
    <row r="127" spans="1:6" s="32" customFormat="1" ht="15.75" customHeight="1" x14ac:dyDescent="0.25">
      <c r="A127" s="57" t="s">
        <v>793</v>
      </c>
      <c r="B127" s="32" t="s">
        <v>794</v>
      </c>
      <c r="C127" s="33" t="s">
        <v>315</v>
      </c>
      <c r="D127" s="49" t="s">
        <v>952</v>
      </c>
      <c r="E127" s="51" t="s">
        <v>795</v>
      </c>
      <c r="F127" s="34">
        <v>80904.13</v>
      </c>
    </row>
    <row r="128" spans="1:6" s="32" customFormat="1" ht="15.75" customHeight="1" x14ac:dyDescent="0.25">
      <c r="A128" s="54" t="s">
        <v>880</v>
      </c>
      <c r="B128" s="32" t="s">
        <v>881</v>
      </c>
      <c r="C128" s="33" t="s">
        <v>305</v>
      </c>
      <c r="D128" s="49" t="s">
        <v>948</v>
      </c>
      <c r="E128" s="53" t="s">
        <v>882</v>
      </c>
      <c r="F128" s="34">
        <v>87200.960000000006</v>
      </c>
    </row>
    <row r="129" spans="1:6" s="32" customFormat="1" ht="15.75" customHeight="1" x14ac:dyDescent="0.25">
      <c r="A129" s="54" t="s">
        <v>926</v>
      </c>
      <c r="B129" s="32" t="s">
        <v>927</v>
      </c>
      <c r="C129" s="33" t="s">
        <v>11</v>
      </c>
      <c r="D129" s="49" t="s">
        <v>1016</v>
      </c>
      <c r="E129" s="53" t="s">
        <v>928</v>
      </c>
      <c r="F129" s="34">
        <v>2818</v>
      </c>
    </row>
    <row r="130" spans="1:6" s="32" customFormat="1" ht="15.75" customHeight="1" x14ac:dyDescent="0.25">
      <c r="A130" s="57" t="s">
        <v>828</v>
      </c>
      <c r="B130" s="32" t="s">
        <v>829</v>
      </c>
      <c r="C130" s="33" t="s">
        <v>830</v>
      </c>
      <c r="D130" s="49" t="s">
        <v>960</v>
      </c>
      <c r="E130" s="51" t="s">
        <v>831</v>
      </c>
      <c r="F130" s="34">
        <v>9600</v>
      </c>
    </row>
    <row r="131" spans="1:6" s="32" customFormat="1" ht="15.75" customHeight="1" x14ac:dyDescent="0.25">
      <c r="A131" s="54" t="s">
        <v>876</v>
      </c>
      <c r="B131" s="32" t="s">
        <v>47</v>
      </c>
      <c r="C131" s="33" t="s">
        <v>315</v>
      </c>
      <c r="D131" s="49" t="s">
        <v>948</v>
      </c>
      <c r="E131" s="53" t="s">
        <v>877</v>
      </c>
      <c r="F131" s="34">
        <v>20600</v>
      </c>
    </row>
    <row r="132" spans="1:6" s="32" customFormat="1" ht="15" x14ac:dyDescent="0.25">
      <c r="A132" s="57" t="s">
        <v>832</v>
      </c>
      <c r="B132" s="32" t="s">
        <v>833</v>
      </c>
      <c r="C132" s="33" t="s">
        <v>834</v>
      </c>
      <c r="D132" s="49" t="s">
        <v>948</v>
      </c>
      <c r="E132" s="51" t="s">
        <v>835</v>
      </c>
      <c r="F132" s="34">
        <v>49999.92</v>
      </c>
    </row>
    <row r="133" spans="1:6" s="32" customFormat="1" ht="15.75" customHeight="1" x14ac:dyDescent="0.25">
      <c r="A133" s="54" t="s">
        <v>904</v>
      </c>
      <c r="B133" s="32" t="s">
        <v>33</v>
      </c>
      <c r="C133" s="33" t="s">
        <v>10</v>
      </c>
      <c r="D133" s="49" t="s">
        <v>967</v>
      </c>
      <c r="E133" s="53" t="s">
        <v>905</v>
      </c>
      <c r="F133" s="34">
        <v>3286.25</v>
      </c>
    </row>
    <row r="134" spans="1:6" s="32" customFormat="1" ht="15.75" customHeight="1" x14ac:dyDescent="0.25">
      <c r="A134" s="54" t="s">
        <v>582</v>
      </c>
      <c r="B134" s="32" t="s">
        <v>583</v>
      </c>
      <c r="C134" s="33" t="s">
        <v>584</v>
      </c>
      <c r="D134" s="49" t="s">
        <v>1016</v>
      </c>
      <c r="E134" s="53" t="s">
        <v>929</v>
      </c>
      <c r="F134" s="34">
        <v>1120</v>
      </c>
    </row>
    <row r="135" spans="1:6" s="32" customFormat="1" ht="15.75" customHeight="1" x14ac:dyDescent="0.25">
      <c r="A135" s="57" t="s">
        <v>839</v>
      </c>
      <c r="B135" s="32" t="s">
        <v>47</v>
      </c>
      <c r="C135" s="33" t="s">
        <v>315</v>
      </c>
      <c r="D135" s="49" t="s">
        <v>962</v>
      </c>
      <c r="E135" s="51" t="s">
        <v>840</v>
      </c>
      <c r="F135" s="34">
        <v>1800</v>
      </c>
    </row>
    <row r="136" spans="1:6" s="32" customFormat="1" ht="15.75" customHeight="1" x14ac:dyDescent="0.25">
      <c r="A136" s="57" t="s">
        <v>846</v>
      </c>
      <c r="B136" s="32" t="s">
        <v>847</v>
      </c>
      <c r="C136" s="33" t="s">
        <v>346</v>
      </c>
      <c r="D136" s="49" t="s">
        <v>948</v>
      </c>
      <c r="E136" s="51" t="s">
        <v>848</v>
      </c>
      <c r="F136" s="34">
        <v>7800</v>
      </c>
    </row>
    <row r="137" spans="1:6" s="32" customFormat="1" ht="15.75" customHeight="1" x14ac:dyDescent="0.25">
      <c r="A137" s="57" t="s">
        <v>769</v>
      </c>
      <c r="B137" s="32" t="s">
        <v>40</v>
      </c>
      <c r="C137" s="33" t="s">
        <v>319</v>
      </c>
      <c r="D137" s="49" t="s">
        <v>948</v>
      </c>
      <c r="E137" s="50" t="s">
        <v>770</v>
      </c>
      <c r="F137" s="34">
        <v>14400</v>
      </c>
    </row>
    <row r="138" spans="1:6" s="32" customFormat="1" ht="15.75" customHeight="1" x14ac:dyDescent="0.25">
      <c r="A138" s="54" t="s">
        <v>930</v>
      </c>
      <c r="B138" s="32" t="s">
        <v>931</v>
      </c>
      <c r="C138" s="33" t="s">
        <v>395</v>
      </c>
      <c r="D138" s="49" t="s">
        <v>1017</v>
      </c>
      <c r="E138" s="53" t="s">
        <v>932</v>
      </c>
      <c r="F138" s="34">
        <v>1000</v>
      </c>
    </row>
    <row r="139" spans="1:6" s="32" customFormat="1" ht="15.75" customHeight="1" x14ac:dyDescent="0.25">
      <c r="A139" s="57" t="s">
        <v>843</v>
      </c>
      <c r="B139" s="32" t="s">
        <v>844</v>
      </c>
      <c r="C139" s="33" t="s">
        <v>391</v>
      </c>
      <c r="D139" s="49" t="s">
        <v>948</v>
      </c>
      <c r="E139" s="51" t="s">
        <v>845</v>
      </c>
      <c r="F139" s="34">
        <v>6600</v>
      </c>
    </row>
    <row r="140" spans="1:6" s="32" customFormat="1" ht="15.75" customHeight="1" x14ac:dyDescent="0.25">
      <c r="A140" s="57" t="s">
        <v>771</v>
      </c>
      <c r="B140" s="32" t="s">
        <v>47</v>
      </c>
      <c r="C140" s="33" t="s">
        <v>315</v>
      </c>
      <c r="D140" s="49" t="s">
        <v>949</v>
      </c>
      <c r="E140" s="50" t="s">
        <v>772</v>
      </c>
      <c r="F140" s="34">
        <v>18870</v>
      </c>
    </row>
    <row r="141" spans="1:6" s="32" customFormat="1" ht="15.75" customHeight="1" x14ac:dyDescent="0.25">
      <c r="A141" s="57" t="s">
        <v>849</v>
      </c>
      <c r="B141" s="32" t="s">
        <v>850</v>
      </c>
      <c r="C141" s="33" t="s">
        <v>851</v>
      </c>
      <c r="D141" s="49" t="s">
        <v>948</v>
      </c>
      <c r="E141" s="51" t="s">
        <v>852</v>
      </c>
      <c r="F141" s="34">
        <v>16500</v>
      </c>
    </row>
    <row r="142" spans="1:6" s="32" customFormat="1" ht="15.75" customHeight="1" x14ac:dyDescent="0.25">
      <c r="A142" s="57" t="s">
        <v>773</v>
      </c>
      <c r="B142" s="32" t="s">
        <v>774</v>
      </c>
      <c r="C142" s="33" t="s">
        <v>378</v>
      </c>
      <c r="D142" s="49" t="s">
        <v>948</v>
      </c>
      <c r="E142" s="50" t="s">
        <v>775</v>
      </c>
      <c r="F142" s="34">
        <v>83295</v>
      </c>
    </row>
    <row r="143" spans="1:6" s="32" customFormat="1" ht="15.75" customHeight="1" x14ac:dyDescent="0.25">
      <c r="A143" s="54" t="s">
        <v>916</v>
      </c>
      <c r="B143" s="32" t="s">
        <v>917</v>
      </c>
      <c r="C143" s="33" t="s">
        <v>399</v>
      </c>
      <c r="D143" s="49" t="s">
        <v>1014</v>
      </c>
      <c r="E143" s="53" t="s">
        <v>915</v>
      </c>
      <c r="F143" s="34">
        <v>1494</v>
      </c>
    </row>
    <row r="144" spans="1:6" s="32" customFormat="1" ht="15.75" customHeight="1" x14ac:dyDescent="0.25">
      <c r="A144" s="54" t="s">
        <v>933</v>
      </c>
      <c r="B144" s="32" t="s">
        <v>570</v>
      </c>
      <c r="C144" s="33" t="s">
        <v>391</v>
      </c>
      <c r="D144" s="49" t="s">
        <v>1018</v>
      </c>
      <c r="E144" s="53" t="s">
        <v>929</v>
      </c>
      <c r="F144" s="34">
        <v>960</v>
      </c>
    </row>
    <row r="145" spans="1:6" s="32" customFormat="1" ht="15.75" customHeight="1" x14ac:dyDescent="0.25">
      <c r="A145" s="57" t="s">
        <v>816</v>
      </c>
      <c r="B145" s="32" t="s">
        <v>817</v>
      </c>
      <c r="C145" s="33" t="s">
        <v>406</v>
      </c>
      <c r="D145" s="49" t="s">
        <v>957</v>
      </c>
      <c r="E145" s="51" t="s">
        <v>818</v>
      </c>
      <c r="F145" s="34">
        <v>29700</v>
      </c>
    </row>
    <row r="146" spans="1:6" s="32" customFormat="1" ht="15.75" customHeight="1" x14ac:dyDescent="0.25">
      <c r="A146" s="57" t="s">
        <v>808</v>
      </c>
      <c r="B146" s="32" t="s">
        <v>695</v>
      </c>
      <c r="C146" s="33" t="s">
        <v>458</v>
      </c>
      <c r="D146" s="49" t="s">
        <v>955</v>
      </c>
      <c r="E146" s="52" t="s">
        <v>809</v>
      </c>
      <c r="F146" s="34">
        <v>6250</v>
      </c>
    </row>
    <row r="147" spans="1:6" s="32" customFormat="1" ht="15.75" customHeight="1" x14ac:dyDescent="0.25">
      <c r="A147" s="54" t="s">
        <v>889</v>
      </c>
      <c r="B147" s="32" t="s">
        <v>823</v>
      </c>
      <c r="C147" s="33" t="s">
        <v>824</v>
      </c>
      <c r="D147" s="49" t="s">
        <v>948</v>
      </c>
      <c r="E147" s="53" t="s">
        <v>888</v>
      </c>
      <c r="F147" s="34">
        <v>110000</v>
      </c>
    </row>
    <row r="148" spans="1:6" s="32" customFormat="1" ht="15.75" customHeight="1" x14ac:dyDescent="0.25">
      <c r="A148" s="57" t="s">
        <v>799</v>
      </c>
      <c r="B148" s="32" t="s">
        <v>49</v>
      </c>
      <c r="C148" s="33" t="s">
        <v>406</v>
      </c>
      <c r="D148" s="49" t="s">
        <v>953</v>
      </c>
      <c r="E148" s="51" t="s">
        <v>800</v>
      </c>
      <c r="F148" s="34">
        <v>30000</v>
      </c>
    </row>
    <row r="149" spans="1:6" s="32" customFormat="1" ht="15.75" customHeight="1" x14ac:dyDescent="0.25">
      <c r="A149" s="54" t="s">
        <v>887</v>
      </c>
      <c r="B149" s="32" t="s">
        <v>823</v>
      </c>
      <c r="C149" s="33" t="s">
        <v>824</v>
      </c>
      <c r="D149" s="49" t="s">
        <v>948</v>
      </c>
      <c r="E149" s="53" t="s">
        <v>888</v>
      </c>
      <c r="F149" s="34">
        <v>9575</v>
      </c>
    </row>
    <row r="150" spans="1:6" s="32" customFormat="1" ht="15.75" customHeight="1" x14ac:dyDescent="0.25">
      <c r="A150" s="57" t="s">
        <v>778</v>
      </c>
      <c r="B150" s="32" t="s">
        <v>779</v>
      </c>
      <c r="C150" s="33" t="s">
        <v>319</v>
      </c>
      <c r="D150" s="49" t="s">
        <v>948</v>
      </c>
      <c r="E150" s="50" t="s">
        <v>780</v>
      </c>
      <c r="F150" s="34">
        <v>72826.67</v>
      </c>
    </row>
    <row r="151" spans="1:6" s="32" customFormat="1" ht="15.75" customHeight="1" x14ac:dyDescent="0.25">
      <c r="A151" s="57" t="s">
        <v>790</v>
      </c>
      <c r="B151" s="32" t="s">
        <v>791</v>
      </c>
      <c r="C151" s="33" t="s">
        <v>406</v>
      </c>
      <c r="D151" s="49" t="s">
        <v>951</v>
      </c>
      <c r="E151" s="51" t="s">
        <v>792</v>
      </c>
      <c r="F151" s="34">
        <v>2625</v>
      </c>
    </row>
    <row r="152" spans="1:6" s="32" customFormat="1" ht="15.75" customHeight="1" x14ac:dyDescent="0.25">
      <c r="A152" s="57" t="s">
        <v>766</v>
      </c>
      <c r="B152" s="32" t="s">
        <v>767</v>
      </c>
      <c r="C152" s="33" t="s">
        <v>319</v>
      </c>
      <c r="D152" s="49" t="s">
        <v>947</v>
      </c>
      <c r="E152" s="51" t="s">
        <v>768</v>
      </c>
      <c r="F152" s="34">
        <v>22000</v>
      </c>
    </row>
    <row r="153" spans="1:6" s="32" customFormat="1" ht="15.75" customHeight="1" x14ac:dyDescent="0.25">
      <c r="A153" s="57" t="s">
        <v>781</v>
      </c>
      <c r="B153" s="32" t="s">
        <v>782</v>
      </c>
      <c r="C153" s="33" t="s">
        <v>783</v>
      </c>
      <c r="D153" s="49" t="s">
        <v>948</v>
      </c>
      <c r="E153" s="50" t="s">
        <v>784</v>
      </c>
      <c r="F153" s="34">
        <v>38469.599999999999</v>
      </c>
    </row>
    <row r="154" spans="1:6" s="32" customFormat="1" ht="15.75" customHeight="1" x14ac:dyDescent="0.25">
      <c r="A154" s="54" t="s">
        <v>893</v>
      </c>
      <c r="B154" s="32" t="s">
        <v>894</v>
      </c>
      <c r="C154" s="33" t="s">
        <v>895</v>
      </c>
      <c r="D154" s="49" t="s">
        <v>948</v>
      </c>
      <c r="E154" s="53" t="s">
        <v>896</v>
      </c>
      <c r="F154" s="34">
        <v>137500</v>
      </c>
    </row>
    <row r="155" spans="1:6" s="32" customFormat="1" ht="15.75" customHeight="1" x14ac:dyDescent="0.25">
      <c r="A155" s="54" t="s">
        <v>939</v>
      </c>
      <c r="B155" s="32" t="s">
        <v>940</v>
      </c>
      <c r="C155" s="33" t="s">
        <v>319</v>
      </c>
      <c r="D155" s="49" t="s">
        <v>1019</v>
      </c>
      <c r="E155" s="53" t="s">
        <v>941</v>
      </c>
      <c r="F155" s="34">
        <v>2354.14</v>
      </c>
    </row>
    <row r="156" spans="1:6" s="32" customFormat="1" ht="15.75" customHeight="1" x14ac:dyDescent="0.25">
      <c r="A156" s="54" t="s">
        <v>908</v>
      </c>
      <c r="B156" s="32" t="s">
        <v>43</v>
      </c>
      <c r="C156" s="33" t="s">
        <v>305</v>
      </c>
      <c r="D156" s="49" t="s">
        <v>968</v>
      </c>
      <c r="E156" s="53" t="s">
        <v>909</v>
      </c>
      <c r="F156" s="34">
        <v>36750</v>
      </c>
    </row>
    <row r="157" spans="1:6" s="32" customFormat="1" ht="15.75" customHeight="1" x14ac:dyDescent="0.25">
      <c r="A157" s="57" t="s">
        <v>855</v>
      </c>
      <c r="B157" s="32" t="s">
        <v>856</v>
      </c>
      <c r="C157" s="33" t="s">
        <v>824</v>
      </c>
      <c r="D157" s="49" t="s">
        <v>948</v>
      </c>
      <c r="E157" s="51" t="s">
        <v>857</v>
      </c>
      <c r="F157" s="34">
        <v>8100</v>
      </c>
    </row>
    <row r="158" spans="1:6" s="32" customFormat="1" ht="15.75" customHeight="1" x14ac:dyDescent="0.25">
      <c r="A158" s="57" t="s">
        <v>810</v>
      </c>
      <c r="B158" s="32" t="s">
        <v>811</v>
      </c>
      <c r="C158" s="33" t="s">
        <v>9</v>
      </c>
      <c r="D158" s="49" t="s">
        <v>956</v>
      </c>
      <c r="E158" s="52" t="s">
        <v>812</v>
      </c>
      <c r="F158" s="34">
        <v>10000</v>
      </c>
    </row>
    <row r="159" spans="1:6" s="32" customFormat="1" ht="15.75" customHeight="1" x14ac:dyDescent="0.25">
      <c r="A159" s="57" t="s">
        <v>813</v>
      </c>
      <c r="B159" s="32" t="s">
        <v>814</v>
      </c>
      <c r="C159" s="33" t="s">
        <v>315</v>
      </c>
      <c r="D159" s="49" t="s">
        <v>948</v>
      </c>
      <c r="E159" s="52" t="s">
        <v>815</v>
      </c>
      <c r="F159" s="34">
        <v>1920</v>
      </c>
    </row>
    <row r="160" spans="1:6" s="32" customFormat="1" ht="15.75" customHeight="1" x14ac:dyDescent="0.25">
      <c r="A160" s="57" t="s">
        <v>801</v>
      </c>
      <c r="B160" s="32" t="s">
        <v>802</v>
      </c>
      <c r="C160" s="33" t="s">
        <v>803</v>
      </c>
      <c r="D160" s="49" t="s">
        <v>948</v>
      </c>
      <c r="E160" s="51" t="s">
        <v>804</v>
      </c>
      <c r="F160" s="34">
        <v>25190</v>
      </c>
    </row>
    <row r="161" spans="1:7" s="32" customFormat="1" ht="15.75" customHeight="1" x14ac:dyDescent="0.25">
      <c r="A161" s="54" t="s">
        <v>900</v>
      </c>
      <c r="B161" s="32" t="s">
        <v>241</v>
      </c>
      <c r="C161" s="33" t="s">
        <v>150</v>
      </c>
      <c r="D161" s="49" t="s">
        <v>949</v>
      </c>
      <c r="E161" s="53" t="s">
        <v>901</v>
      </c>
      <c r="F161" s="34">
        <v>3000</v>
      </c>
    </row>
    <row r="162" spans="1:7" s="32" customFormat="1" ht="15.75" customHeight="1" x14ac:dyDescent="0.25">
      <c r="A162" s="54" t="s">
        <v>934</v>
      </c>
      <c r="B162" s="32" t="s">
        <v>935</v>
      </c>
      <c r="C162" s="33" t="s">
        <v>378</v>
      </c>
      <c r="D162" s="49" t="s">
        <v>1016</v>
      </c>
      <c r="E162" s="53" t="s">
        <v>936</v>
      </c>
      <c r="F162" s="34">
        <v>1500</v>
      </c>
    </row>
    <row r="163" spans="1:7" s="32" customFormat="1" ht="15.75" customHeight="1" x14ac:dyDescent="0.25">
      <c r="A163" s="57" t="s">
        <v>764</v>
      </c>
      <c r="B163" s="32" t="s">
        <v>47</v>
      </c>
      <c r="C163" s="33" t="s">
        <v>315</v>
      </c>
      <c r="D163" s="49" t="s">
        <v>946</v>
      </c>
      <c r="E163" s="51" t="s">
        <v>765</v>
      </c>
      <c r="F163" s="34">
        <v>13535</v>
      </c>
    </row>
    <row r="164" spans="1:7" s="32" customFormat="1" ht="15.75" customHeight="1" x14ac:dyDescent="0.25">
      <c r="A164" s="57" t="s">
        <v>841</v>
      </c>
      <c r="B164" s="32" t="s">
        <v>565</v>
      </c>
      <c r="C164" s="33" t="s">
        <v>524</v>
      </c>
      <c r="D164" s="49" t="s">
        <v>962</v>
      </c>
      <c r="E164" s="51" t="s">
        <v>842</v>
      </c>
      <c r="F164" s="34">
        <v>1800</v>
      </c>
    </row>
    <row r="165" spans="1:7" s="32" customFormat="1" ht="15.75" customHeight="1" x14ac:dyDescent="0.25">
      <c r="A165" s="54" t="s">
        <v>942</v>
      </c>
      <c r="B165" s="32" t="s">
        <v>943</v>
      </c>
      <c r="C165" s="33" t="s">
        <v>9</v>
      </c>
      <c r="D165" s="49" t="s">
        <v>1020</v>
      </c>
      <c r="E165" s="53" t="s">
        <v>944</v>
      </c>
      <c r="F165" s="34">
        <v>1000.18</v>
      </c>
    </row>
    <row r="166" spans="1:7" s="32" customFormat="1" ht="15.75" customHeight="1" x14ac:dyDescent="0.25">
      <c r="A166" s="57" t="s">
        <v>861</v>
      </c>
      <c r="B166" s="32" t="s">
        <v>862</v>
      </c>
      <c r="C166" s="33" t="s">
        <v>9</v>
      </c>
      <c r="D166" s="49" t="s">
        <v>963</v>
      </c>
      <c r="E166" s="50" t="s">
        <v>863</v>
      </c>
      <c r="F166" s="34">
        <v>2000</v>
      </c>
    </row>
    <row r="167" spans="1:7" s="32" customFormat="1" ht="15.75" customHeight="1" x14ac:dyDescent="0.25">
      <c r="A167" s="54" t="s">
        <v>890</v>
      </c>
      <c r="B167" s="32" t="s">
        <v>891</v>
      </c>
      <c r="C167" s="33" t="s">
        <v>305</v>
      </c>
      <c r="D167" s="49" t="s">
        <v>948</v>
      </c>
      <c r="E167" s="53" t="s">
        <v>892</v>
      </c>
      <c r="F167" s="34">
        <v>9795</v>
      </c>
    </row>
    <row r="168" spans="1:7" s="32" customFormat="1" ht="15.75" customHeight="1" x14ac:dyDescent="0.25">
      <c r="A168" s="54" t="s">
        <v>878</v>
      </c>
      <c r="B168" s="32" t="s">
        <v>879</v>
      </c>
      <c r="C168" s="33" t="s">
        <v>315</v>
      </c>
      <c r="D168" s="49" t="s">
        <v>951</v>
      </c>
      <c r="E168" s="53" t="s">
        <v>866</v>
      </c>
      <c r="F168" s="34">
        <v>8325</v>
      </c>
    </row>
    <row r="169" spans="1:7" s="32" customFormat="1" ht="15.75" customHeight="1" x14ac:dyDescent="0.25">
      <c r="A169" s="57" t="s">
        <v>761</v>
      </c>
      <c r="B169" s="32" t="s">
        <v>762</v>
      </c>
      <c r="C169" s="33" t="s">
        <v>358</v>
      </c>
      <c r="D169" s="49" t="s">
        <v>945</v>
      </c>
      <c r="E169" s="50" t="s">
        <v>763</v>
      </c>
      <c r="F169" s="34">
        <v>2500</v>
      </c>
    </row>
    <row r="170" spans="1:7" s="32" customFormat="1" ht="15.75" customHeight="1" x14ac:dyDescent="0.25">
      <c r="A170" s="57" t="s">
        <v>796</v>
      </c>
      <c r="B170" s="32" t="s">
        <v>797</v>
      </c>
      <c r="C170" s="33" t="s">
        <v>798</v>
      </c>
      <c r="D170" s="49" t="s">
        <v>948</v>
      </c>
      <c r="E170" s="51" t="s">
        <v>795</v>
      </c>
      <c r="F170" s="34">
        <v>78999.960000000006</v>
      </c>
    </row>
    <row r="171" spans="1:7" s="32" customFormat="1" ht="15.75" customHeight="1" x14ac:dyDescent="0.25">
      <c r="A171" s="54" t="s">
        <v>910</v>
      </c>
      <c r="B171" s="32" t="s">
        <v>911</v>
      </c>
      <c r="C171" s="33" t="s">
        <v>479</v>
      </c>
      <c r="D171" s="49" t="s">
        <v>968</v>
      </c>
      <c r="E171" s="53" t="s">
        <v>912</v>
      </c>
      <c r="F171" s="34">
        <v>2332</v>
      </c>
    </row>
    <row r="172" spans="1:7" s="32" customFormat="1" ht="15.75" customHeight="1" x14ac:dyDescent="0.25">
      <c r="A172" s="54" t="s">
        <v>906</v>
      </c>
      <c r="B172" s="32" t="s">
        <v>695</v>
      </c>
      <c r="C172" s="33" t="s">
        <v>458</v>
      </c>
      <c r="D172" s="49" t="s">
        <v>945</v>
      </c>
      <c r="E172" s="53" t="s">
        <v>907</v>
      </c>
      <c r="F172" s="34">
        <v>26000</v>
      </c>
    </row>
    <row r="173" spans="1:7" ht="15.75" customHeight="1" thickBot="1" x14ac:dyDescent="0.3">
      <c r="C173" s="18"/>
      <c r="D173" s="25"/>
      <c r="F173" s="35">
        <f>SUM(F105:F172)</f>
        <v>2240721.23</v>
      </c>
    </row>
    <row r="174" spans="1:7" ht="15.75" customHeight="1" x14ac:dyDescent="0.25">
      <c r="C174" s="18"/>
      <c r="D174" s="25"/>
      <c r="F174" s="24"/>
    </row>
    <row r="175" spans="1:7" ht="15.75" customHeight="1" x14ac:dyDescent="0.3">
      <c r="A175" s="4" t="s">
        <v>969</v>
      </c>
      <c r="B175" s="23"/>
      <c r="C175" s="26"/>
      <c r="D175" s="27"/>
      <c r="F175" s="24"/>
    </row>
    <row r="176" spans="1:7" ht="15.75" customHeight="1" x14ac:dyDescent="0.3">
      <c r="A176" s="2"/>
      <c r="B176" s="2"/>
      <c r="C176" s="2"/>
      <c r="D176" s="6"/>
      <c r="E176" s="2"/>
      <c r="F176" s="3"/>
      <c r="G176" s="2"/>
    </row>
    <row r="177" spans="1:7" ht="15.75" customHeight="1" x14ac:dyDescent="0.3">
      <c r="A177" s="5" t="s">
        <v>0</v>
      </c>
      <c r="B177" s="5" t="s">
        <v>1</v>
      </c>
      <c r="C177" s="5" t="s">
        <v>2</v>
      </c>
      <c r="D177" s="7" t="s">
        <v>3</v>
      </c>
      <c r="E177" s="5" t="s">
        <v>4</v>
      </c>
      <c r="F177" s="9" t="s">
        <v>5</v>
      </c>
      <c r="G177" s="1"/>
    </row>
    <row r="178" spans="1:7" s="32" customFormat="1" ht="30" x14ac:dyDescent="0.25">
      <c r="A178" s="54" t="s">
        <v>971</v>
      </c>
      <c r="B178" s="54" t="s">
        <v>972</v>
      </c>
      <c r="C178" s="55" t="s">
        <v>973</v>
      </c>
      <c r="D178" s="56" t="s">
        <v>948</v>
      </c>
      <c r="E178" s="30" t="s">
        <v>985</v>
      </c>
      <c r="F178" s="34">
        <v>7223.58</v>
      </c>
    </row>
    <row r="179" spans="1:7" s="32" customFormat="1" ht="30" x14ac:dyDescent="0.25">
      <c r="A179" s="54" t="s">
        <v>974</v>
      </c>
      <c r="B179" s="54" t="s">
        <v>975</v>
      </c>
      <c r="C179" s="55" t="s">
        <v>458</v>
      </c>
      <c r="D179" s="56" t="s">
        <v>948</v>
      </c>
      <c r="E179" s="31" t="s">
        <v>986</v>
      </c>
      <c r="F179" s="34">
        <v>4000</v>
      </c>
    </row>
    <row r="180" spans="1:7" s="32" customFormat="1" ht="15.75" customHeight="1" x14ac:dyDescent="0.25">
      <c r="A180" s="54" t="s">
        <v>976</v>
      </c>
      <c r="B180" s="54" t="s">
        <v>977</v>
      </c>
      <c r="C180" s="55" t="s">
        <v>978</v>
      </c>
      <c r="D180" s="56" t="s">
        <v>948</v>
      </c>
      <c r="E180" s="31" t="s">
        <v>987</v>
      </c>
      <c r="F180" s="34">
        <v>30760.25</v>
      </c>
    </row>
    <row r="181" spans="1:7" s="32" customFormat="1" ht="30" x14ac:dyDescent="0.25">
      <c r="A181" s="54" t="s">
        <v>979</v>
      </c>
      <c r="B181" s="54" t="s">
        <v>980</v>
      </c>
      <c r="C181" s="55" t="s">
        <v>287</v>
      </c>
      <c r="D181" s="56" t="s">
        <v>948</v>
      </c>
      <c r="E181" s="30" t="s">
        <v>988</v>
      </c>
      <c r="F181" s="34">
        <v>3000</v>
      </c>
    </row>
    <row r="182" spans="1:7" s="32" customFormat="1" ht="15.75" customHeight="1" x14ac:dyDescent="0.25">
      <c r="A182" s="54" t="s">
        <v>981</v>
      </c>
      <c r="B182" s="54" t="s">
        <v>982</v>
      </c>
      <c r="C182" s="55" t="s">
        <v>319</v>
      </c>
      <c r="D182" s="56" t="s">
        <v>948</v>
      </c>
      <c r="E182" s="30" t="s">
        <v>989</v>
      </c>
      <c r="F182" s="34">
        <v>25362</v>
      </c>
    </row>
    <row r="183" spans="1:7" s="32" customFormat="1" ht="15.75" customHeight="1" x14ac:dyDescent="0.25">
      <c r="A183" s="54" t="s">
        <v>983</v>
      </c>
      <c r="B183" s="54" t="s">
        <v>984</v>
      </c>
      <c r="C183" s="55" t="s">
        <v>476</v>
      </c>
      <c r="D183" s="56" t="s">
        <v>948</v>
      </c>
      <c r="E183" s="30" t="s">
        <v>990</v>
      </c>
      <c r="F183" s="34">
        <v>18643.86</v>
      </c>
    </row>
    <row r="184" spans="1:7" ht="15.75" customHeight="1" thickBot="1" x14ac:dyDescent="0.3">
      <c r="C184" s="18"/>
      <c r="D184" s="25"/>
      <c r="F184" s="35">
        <f>SUM(F178:F183)</f>
        <v>88989.69</v>
      </c>
    </row>
    <row r="185" spans="1:7" ht="15.75" customHeight="1" x14ac:dyDescent="0.25">
      <c r="C185" s="18"/>
      <c r="D185" s="25"/>
      <c r="F185" s="24"/>
    </row>
    <row r="186" spans="1:7" ht="15.75" customHeight="1" x14ac:dyDescent="0.3">
      <c r="A186" s="4" t="s">
        <v>281</v>
      </c>
      <c r="B186" s="19"/>
    </row>
    <row r="187" spans="1:7" ht="15.75" customHeight="1" x14ac:dyDescent="0.3">
      <c r="A187" s="5" t="s">
        <v>0</v>
      </c>
      <c r="B187" s="5" t="s">
        <v>1</v>
      </c>
      <c r="C187" s="5" t="s">
        <v>2</v>
      </c>
      <c r="D187" s="7" t="s">
        <v>3</v>
      </c>
      <c r="E187" s="5" t="s">
        <v>4</v>
      </c>
      <c r="F187" s="9" t="s">
        <v>5</v>
      </c>
      <c r="G187" s="1"/>
    </row>
    <row r="188" spans="1:7" s="32" customFormat="1" ht="15.75" customHeight="1" x14ac:dyDescent="0.25">
      <c r="A188" s="32" t="s">
        <v>342</v>
      </c>
      <c r="B188" s="32" t="s">
        <v>47</v>
      </c>
      <c r="C188" s="32" t="s">
        <v>315</v>
      </c>
      <c r="D188" s="41" t="s">
        <v>50</v>
      </c>
      <c r="E188" s="32" t="s">
        <v>343</v>
      </c>
      <c r="F188" s="42">
        <v>2750</v>
      </c>
    </row>
    <row r="189" spans="1:7" s="32" customFormat="1" ht="15.75" customHeight="1" x14ac:dyDescent="0.25">
      <c r="A189" s="32" t="s">
        <v>339</v>
      </c>
      <c r="B189" s="32" t="s">
        <v>340</v>
      </c>
      <c r="C189" s="32" t="s">
        <v>287</v>
      </c>
      <c r="D189" s="41" t="s">
        <v>56</v>
      </c>
      <c r="E189" s="32" t="s">
        <v>341</v>
      </c>
      <c r="F189" s="42">
        <v>650</v>
      </c>
    </row>
    <row r="190" spans="1:7" s="32" customFormat="1" ht="15.75" customHeight="1" x14ac:dyDescent="0.25">
      <c r="A190" s="32" t="s">
        <v>519</v>
      </c>
      <c r="B190" s="32" t="s">
        <v>520</v>
      </c>
      <c r="C190" s="32" t="s">
        <v>391</v>
      </c>
      <c r="D190" s="41" t="s">
        <v>54</v>
      </c>
      <c r="E190" s="32" t="s">
        <v>521</v>
      </c>
      <c r="F190" s="42">
        <v>5755</v>
      </c>
    </row>
    <row r="191" spans="1:7" s="32" customFormat="1" ht="15.75" customHeight="1" x14ac:dyDescent="0.25">
      <c r="A191" s="32" t="s">
        <v>484</v>
      </c>
      <c r="C191" s="32" t="s">
        <v>485</v>
      </c>
      <c r="D191" s="41" t="s">
        <v>473</v>
      </c>
      <c r="E191" s="32" t="s">
        <v>474</v>
      </c>
      <c r="F191" s="42">
        <v>825</v>
      </c>
    </row>
    <row r="192" spans="1:7" s="32" customFormat="1" ht="15.75" customHeight="1" x14ac:dyDescent="0.25">
      <c r="A192" s="32" t="s">
        <v>453</v>
      </c>
      <c r="B192" s="32" t="s">
        <v>454</v>
      </c>
      <c r="C192" s="32" t="s">
        <v>11</v>
      </c>
      <c r="D192" s="41" t="s">
        <v>440</v>
      </c>
      <c r="E192" s="32" t="s">
        <v>455</v>
      </c>
      <c r="F192" s="42">
        <v>900</v>
      </c>
    </row>
    <row r="193" spans="1:6" s="32" customFormat="1" ht="15.75" customHeight="1" x14ac:dyDescent="0.25">
      <c r="A193" s="32" t="s">
        <v>446</v>
      </c>
      <c r="B193" s="32" t="s">
        <v>447</v>
      </c>
      <c r="C193" s="32" t="s">
        <v>399</v>
      </c>
      <c r="D193" s="41" t="s">
        <v>448</v>
      </c>
      <c r="E193" s="32" t="s">
        <v>449</v>
      </c>
      <c r="F193" s="42">
        <v>360</v>
      </c>
    </row>
    <row r="194" spans="1:6" s="32" customFormat="1" ht="15.75" customHeight="1" x14ac:dyDescent="0.25">
      <c r="A194" s="32" t="s">
        <v>298</v>
      </c>
      <c r="B194" s="32" t="s">
        <v>283</v>
      </c>
      <c r="C194" s="32" t="s">
        <v>11</v>
      </c>
      <c r="D194" s="41" t="s">
        <v>51</v>
      </c>
      <c r="E194" s="32" t="s">
        <v>299</v>
      </c>
      <c r="F194" s="42">
        <v>11925</v>
      </c>
    </row>
    <row r="195" spans="1:6" s="32" customFormat="1" ht="15.75" customHeight="1" x14ac:dyDescent="0.25">
      <c r="A195" s="32" t="s">
        <v>513</v>
      </c>
      <c r="B195" s="32" t="s">
        <v>514</v>
      </c>
      <c r="C195" s="32" t="s">
        <v>287</v>
      </c>
      <c r="D195" s="41" t="s">
        <v>58</v>
      </c>
      <c r="E195" s="32" t="s">
        <v>515</v>
      </c>
      <c r="F195" s="42">
        <v>124999</v>
      </c>
    </row>
    <row r="196" spans="1:6" s="32" customFormat="1" ht="15.75" customHeight="1" x14ac:dyDescent="0.25">
      <c r="A196" s="32" t="s">
        <v>542</v>
      </c>
      <c r="B196" s="32" t="s">
        <v>48</v>
      </c>
      <c r="C196" s="32" t="s">
        <v>458</v>
      </c>
      <c r="D196" s="41" t="s">
        <v>54</v>
      </c>
      <c r="E196" s="32" t="s">
        <v>525</v>
      </c>
      <c r="F196" s="42">
        <v>1500</v>
      </c>
    </row>
    <row r="197" spans="1:6" s="32" customFormat="1" ht="15.75" customHeight="1" x14ac:dyDescent="0.25">
      <c r="A197" s="32" t="s">
        <v>592</v>
      </c>
      <c r="B197" s="32" t="s">
        <v>37</v>
      </c>
      <c r="C197" s="32" t="s">
        <v>11</v>
      </c>
      <c r="D197" s="41" t="s">
        <v>51</v>
      </c>
      <c r="E197" s="32" t="s">
        <v>593</v>
      </c>
      <c r="F197" s="42">
        <v>56468.63</v>
      </c>
    </row>
    <row r="198" spans="1:6" s="32" customFormat="1" ht="15.75" customHeight="1" x14ac:dyDescent="0.25">
      <c r="A198" s="32" t="s">
        <v>321</v>
      </c>
      <c r="B198" s="32" t="s">
        <v>322</v>
      </c>
      <c r="C198" s="32" t="s">
        <v>315</v>
      </c>
      <c r="D198" s="41" t="s">
        <v>301</v>
      </c>
      <c r="E198" s="32" t="s">
        <v>323</v>
      </c>
      <c r="F198" s="42">
        <v>4000</v>
      </c>
    </row>
    <row r="199" spans="1:6" s="32" customFormat="1" ht="15.75" customHeight="1" x14ac:dyDescent="0.25">
      <c r="A199" s="32" t="s">
        <v>321</v>
      </c>
      <c r="B199" s="32" t="s">
        <v>322</v>
      </c>
      <c r="C199" s="32" t="s">
        <v>315</v>
      </c>
      <c r="D199" s="41" t="s">
        <v>367</v>
      </c>
      <c r="E199" s="32" t="s">
        <v>369</v>
      </c>
      <c r="F199" s="42">
        <v>4000</v>
      </c>
    </row>
    <row r="200" spans="1:6" s="32" customFormat="1" ht="15.75" customHeight="1" x14ac:dyDescent="0.25">
      <c r="A200" s="32" t="s">
        <v>321</v>
      </c>
      <c r="B200" s="32" t="s">
        <v>322</v>
      </c>
      <c r="C200" s="32" t="s">
        <v>315</v>
      </c>
      <c r="D200" s="41" t="s">
        <v>423</v>
      </c>
      <c r="E200" s="32" t="s">
        <v>424</v>
      </c>
      <c r="F200" s="42">
        <v>4000</v>
      </c>
    </row>
    <row r="201" spans="1:6" s="32" customFormat="1" ht="15.75" customHeight="1" x14ac:dyDescent="0.25">
      <c r="A201" s="32" t="s">
        <v>516</v>
      </c>
      <c r="B201" s="32" t="s">
        <v>517</v>
      </c>
      <c r="C201" s="32" t="s">
        <v>9</v>
      </c>
      <c r="D201" s="41" t="s">
        <v>54</v>
      </c>
      <c r="E201" s="32" t="s">
        <v>518</v>
      </c>
      <c r="F201" s="42">
        <v>1000</v>
      </c>
    </row>
    <row r="202" spans="1:6" s="32" customFormat="1" ht="15.75" customHeight="1" x14ac:dyDescent="0.25">
      <c r="A202" s="32" t="s">
        <v>294</v>
      </c>
      <c r="B202" s="32" t="s">
        <v>295</v>
      </c>
      <c r="C202" s="32" t="s">
        <v>296</v>
      </c>
      <c r="D202" s="41" t="s">
        <v>51</v>
      </c>
      <c r="E202" s="32" t="s">
        <v>297</v>
      </c>
      <c r="F202" s="42">
        <v>43530</v>
      </c>
    </row>
    <row r="203" spans="1:6" s="32" customFormat="1" ht="15.75" customHeight="1" x14ac:dyDescent="0.25">
      <c r="A203" s="32" t="s">
        <v>456</v>
      </c>
      <c r="B203" s="32" t="s">
        <v>457</v>
      </c>
      <c r="C203" s="32" t="s">
        <v>458</v>
      </c>
      <c r="D203" s="41" t="s">
        <v>51</v>
      </c>
      <c r="E203" s="32" t="s">
        <v>352</v>
      </c>
      <c r="F203" s="42">
        <v>27950</v>
      </c>
    </row>
    <row r="204" spans="1:6" s="32" customFormat="1" ht="15.75" customHeight="1" x14ac:dyDescent="0.25">
      <c r="A204" s="32" t="s">
        <v>475</v>
      </c>
      <c r="C204" s="32" t="s">
        <v>476</v>
      </c>
      <c r="D204" s="41" t="s">
        <v>473</v>
      </c>
      <c r="E204" s="32" t="s">
        <v>474</v>
      </c>
      <c r="F204" s="42">
        <v>825</v>
      </c>
    </row>
    <row r="205" spans="1:6" s="32" customFormat="1" ht="15.75" customHeight="1" x14ac:dyDescent="0.25">
      <c r="A205" s="32" t="s">
        <v>329</v>
      </c>
      <c r="B205" s="32" t="s">
        <v>330</v>
      </c>
      <c r="C205" s="32" t="s">
        <v>319</v>
      </c>
      <c r="D205" s="41" t="s">
        <v>56</v>
      </c>
      <c r="E205" s="32" t="s">
        <v>331</v>
      </c>
      <c r="F205" s="42">
        <v>500</v>
      </c>
    </row>
    <row r="206" spans="1:6" s="32" customFormat="1" ht="15.75" customHeight="1" x14ac:dyDescent="0.25">
      <c r="A206" s="32" t="s">
        <v>393</v>
      </c>
      <c r="B206" s="32" t="s">
        <v>394</v>
      </c>
      <c r="C206" s="32" t="s">
        <v>395</v>
      </c>
      <c r="D206" s="41" t="s">
        <v>392</v>
      </c>
      <c r="E206" s="32" t="s">
        <v>396</v>
      </c>
      <c r="F206" s="42">
        <v>2500</v>
      </c>
    </row>
    <row r="207" spans="1:6" s="32" customFormat="1" ht="15.75" customHeight="1" x14ac:dyDescent="0.25">
      <c r="A207" s="32" t="s">
        <v>564</v>
      </c>
      <c r="B207" s="32" t="s">
        <v>565</v>
      </c>
      <c r="C207" s="32" t="s">
        <v>524</v>
      </c>
      <c r="D207" s="41" t="s">
        <v>51</v>
      </c>
      <c r="E207" s="32" t="s">
        <v>566</v>
      </c>
      <c r="F207" s="42">
        <v>1200</v>
      </c>
    </row>
    <row r="208" spans="1:6" s="32" customFormat="1" ht="15.75" customHeight="1" x14ac:dyDescent="0.25">
      <c r="A208" s="32" t="s">
        <v>415</v>
      </c>
      <c r="B208" s="32" t="s">
        <v>416</v>
      </c>
      <c r="C208" s="32" t="s">
        <v>413</v>
      </c>
      <c r="D208" s="41" t="s">
        <v>417</v>
      </c>
      <c r="E208" s="32" t="s">
        <v>352</v>
      </c>
      <c r="F208" s="42">
        <v>17850</v>
      </c>
    </row>
    <row r="209" spans="1:6" s="32" customFormat="1" ht="15.75" customHeight="1" x14ac:dyDescent="0.25">
      <c r="A209" s="32" t="s">
        <v>594</v>
      </c>
      <c r="B209" s="32" t="s">
        <v>595</v>
      </c>
      <c r="C209" s="32" t="s">
        <v>378</v>
      </c>
      <c r="D209" s="41" t="s">
        <v>407</v>
      </c>
      <c r="E209" s="32" t="s">
        <v>596</v>
      </c>
      <c r="F209" s="42">
        <v>14893.92</v>
      </c>
    </row>
    <row r="210" spans="1:6" s="32" customFormat="1" ht="15.75" customHeight="1" x14ac:dyDescent="0.25">
      <c r="A210" s="32" t="s">
        <v>548</v>
      </c>
      <c r="B210" s="32" t="s">
        <v>549</v>
      </c>
      <c r="C210" s="32" t="s">
        <v>550</v>
      </c>
      <c r="D210" s="41" t="s">
        <v>54</v>
      </c>
      <c r="E210" s="32" t="s">
        <v>525</v>
      </c>
      <c r="F210" s="42">
        <v>1000</v>
      </c>
    </row>
    <row r="211" spans="1:6" s="32" customFormat="1" ht="15.75" customHeight="1" x14ac:dyDescent="0.25">
      <c r="A211" s="32" t="s">
        <v>597</v>
      </c>
      <c r="B211" s="32" t="s">
        <v>35</v>
      </c>
      <c r="C211" s="32" t="s">
        <v>10</v>
      </c>
      <c r="D211" s="41" t="s">
        <v>56</v>
      </c>
      <c r="E211" s="32" t="s">
        <v>556</v>
      </c>
      <c r="F211" s="42">
        <v>5774.34</v>
      </c>
    </row>
    <row r="212" spans="1:6" s="32" customFormat="1" ht="15.75" customHeight="1" x14ac:dyDescent="0.25">
      <c r="A212" s="32" t="s">
        <v>425</v>
      </c>
      <c r="B212" s="32" t="s">
        <v>426</v>
      </c>
      <c r="C212" s="32" t="s">
        <v>305</v>
      </c>
      <c r="D212" s="41" t="s">
        <v>423</v>
      </c>
      <c r="E212" s="32" t="s">
        <v>427</v>
      </c>
      <c r="F212" s="42">
        <v>1800</v>
      </c>
    </row>
    <row r="213" spans="1:6" s="32" customFormat="1" ht="15.75" customHeight="1" x14ac:dyDescent="0.25">
      <c r="A213" s="32" t="s">
        <v>562</v>
      </c>
      <c r="B213" s="32" t="s">
        <v>563</v>
      </c>
      <c r="C213" s="32" t="s">
        <v>534</v>
      </c>
      <c r="D213" s="41" t="s">
        <v>51</v>
      </c>
      <c r="E213" s="32" t="s">
        <v>558</v>
      </c>
      <c r="F213" s="42">
        <v>2700</v>
      </c>
    </row>
    <row r="214" spans="1:6" s="32" customFormat="1" ht="15.75" customHeight="1" x14ac:dyDescent="0.25">
      <c r="A214" s="32" t="s">
        <v>430</v>
      </c>
      <c r="B214" s="32" t="s">
        <v>431</v>
      </c>
      <c r="C214" s="32" t="s">
        <v>395</v>
      </c>
      <c r="D214" s="41" t="s">
        <v>423</v>
      </c>
      <c r="E214" s="32" t="s">
        <v>432</v>
      </c>
      <c r="F214" s="42">
        <v>1800</v>
      </c>
    </row>
    <row r="215" spans="1:6" s="32" customFormat="1" ht="15.75" customHeight="1" x14ac:dyDescent="0.25">
      <c r="A215" s="32" t="s">
        <v>575</v>
      </c>
      <c r="B215" s="32" t="s">
        <v>37</v>
      </c>
      <c r="C215" s="32" t="s">
        <v>11</v>
      </c>
      <c r="D215" s="41" t="s">
        <v>51</v>
      </c>
      <c r="E215" s="32" t="s">
        <v>576</v>
      </c>
      <c r="F215" s="42">
        <v>176930.4</v>
      </c>
    </row>
    <row r="216" spans="1:6" s="32" customFormat="1" ht="15.75" customHeight="1" x14ac:dyDescent="0.25">
      <c r="A216" s="32" t="s">
        <v>585</v>
      </c>
      <c r="B216" s="32" t="s">
        <v>586</v>
      </c>
      <c r="C216" s="32" t="s">
        <v>315</v>
      </c>
      <c r="D216" s="41" t="s">
        <v>56</v>
      </c>
      <c r="E216" s="32" t="s">
        <v>587</v>
      </c>
      <c r="F216" s="42">
        <v>22474.5</v>
      </c>
    </row>
    <row r="217" spans="1:6" s="32" customFormat="1" ht="15.75" customHeight="1" x14ac:dyDescent="0.25">
      <c r="A217" s="32" t="s">
        <v>522</v>
      </c>
      <c r="B217" s="32" t="s">
        <v>523</v>
      </c>
      <c r="C217" s="32" t="s">
        <v>524</v>
      </c>
      <c r="D217" s="41" t="s">
        <v>54</v>
      </c>
      <c r="E217" s="32" t="s">
        <v>525</v>
      </c>
      <c r="F217" s="42">
        <v>1000</v>
      </c>
    </row>
    <row r="218" spans="1:6" s="32" customFormat="1" ht="15.75" customHeight="1" x14ac:dyDescent="0.25">
      <c r="A218" s="32" t="s">
        <v>582</v>
      </c>
      <c r="B218" s="32" t="s">
        <v>583</v>
      </c>
      <c r="C218" s="32" t="s">
        <v>584</v>
      </c>
      <c r="D218" s="41" t="s">
        <v>56</v>
      </c>
      <c r="E218" s="32" t="s">
        <v>556</v>
      </c>
      <c r="F218" s="42">
        <v>5646.9</v>
      </c>
    </row>
    <row r="219" spans="1:6" s="32" customFormat="1" ht="15.75" customHeight="1" x14ac:dyDescent="0.25">
      <c r="A219" s="32" t="s">
        <v>555</v>
      </c>
      <c r="B219" s="32" t="s">
        <v>49</v>
      </c>
      <c r="C219" s="32" t="s">
        <v>406</v>
      </c>
      <c r="D219" s="41" t="s">
        <v>56</v>
      </c>
      <c r="E219" s="32" t="s">
        <v>556</v>
      </c>
      <c r="F219" s="42">
        <v>4989.8600000000006</v>
      </c>
    </row>
    <row r="220" spans="1:6" s="32" customFormat="1" ht="15.75" customHeight="1" x14ac:dyDescent="0.25">
      <c r="A220" s="32" t="s">
        <v>439</v>
      </c>
      <c r="B220" s="32" t="s">
        <v>283</v>
      </c>
      <c r="C220" s="32" t="s">
        <v>11</v>
      </c>
      <c r="D220" s="41" t="s">
        <v>440</v>
      </c>
      <c r="E220" s="32" t="s">
        <v>441</v>
      </c>
      <c r="F220" s="42">
        <v>500</v>
      </c>
    </row>
    <row r="221" spans="1:6" s="32" customFormat="1" ht="15.75" customHeight="1" x14ac:dyDescent="0.25">
      <c r="A221" s="32" t="s">
        <v>371</v>
      </c>
      <c r="B221" s="32" t="s">
        <v>372</v>
      </c>
      <c r="C221" s="32" t="s">
        <v>373</v>
      </c>
      <c r="D221" s="41" t="s">
        <v>374</v>
      </c>
      <c r="E221" s="32" t="s">
        <v>375</v>
      </c>
      <c r="F221" s="42">
        <v>250</v>
      </c>
    </row>
    <row r="222" spans="1:6" s="32" customFormat="1" ht="15.75" customHeight="1" x14ac:dyDescent="0.25">
      <c r="A222" s="32" t="s">
        <v>303</v>
      </c>
      <c r="B222" s="32" t="s">
        <v>304</v>
      </c>
      <c r="C222" s="32" t="s">
        <v>305</v>
      </c>
      <c r="D222" s="41" t="s">
        <v>301</v>
      </c>
      <c r="E222" s="32" t="s">
        <v>306</v>
      </c>
      <c r="F222" s="42">
        <v>2000</v>
      </c>
    </row>
    <row r="223" spans="1:6" s="32" customFormat="1" ht="15.75" customHeight="1" x14ac:dyDescent="0.25">
      <c r="A223" s="32" t="s">
        <v>303</v>
      </c>
      <c r="B223" s="32" t="s">
        <v>304</v>
      </c>
      <c r="C223" s="32" t="s">
        <v>305</v>
      </c>
      <c r="D223" s="41" t="s">
        <v>423</v>
      </c>
      <c r="E223" s="32" t="s">
        <v>434</v>
      </c>
      <c r="F223" s="42">
        <v>1800</v>
      </c>
    </row>
    <row r="224" spans="1:6" s="32" customFormat="1" ht="15.75" customHeight="1" x14ac:dyDescent="0.25">
      <c r="A224" s="32" t="s">
        <v>450</v>
      </c>
      <c r="B224" s="32" t="s">
        <v>451</v>
      </c>
      <c r="C224" s="32" t="s">
        <v>452</v>
      </c>
      <c r="D224" s="41" t="s">
        <v>444</v>
      </c>
      <c r="E224" s="32" t="s">
        <v>445</v>
      </c>
      <c r="F224" s="42">
        <v>2000</v>
      </c>
    </row>
    <row r="225" spans="1:6" s="32" customFormat="1" ht="15.75" customHeight="1" x14ac:dyDescent="0.25">
      <c r="A225" s="32" t="s">
        <v>418</v>
      </c>
      <c r="B225" s="32" t="s">
        <v>419</v>
      </c>
      <c r="C225" s="32" t="s">
        <v>305</v>
      </c>
      <c r="D225" s="41" t="s">
        <v>420</v>
      </c>
      <c r="E225" s="32" t="s">
        <v>352</v>
      </c>
      <c r="F225" s="42">
        <v>9900</v>
      </c>
    </row>
    <row r="226" spans="1:6" s="32" customFormat="1" ht="15.75" customHeight="1" x14ac:dyDescent="0.25">
      <c r="A226" s="32" t="s">
        <v>526</v>
      </c>
      <c r="B226" s="32" t="s">
        <v>527</v>
      </c>
      <c r="C226" s="32" t="s">
        <v>458</v>
      </c>
      <c r="D226" s="41" t="s">
        <v>528</v>
      </c>
      <c r="E226" s="32" t="s">
        <v>529</v>
      </c>
      <c r="F226" s="42">
        <v>1200</v>
      </c>
    </row>
    <row r="227" spans="1:6" s="32" customFormat="1" ht="15.75" customHeight="1" x14ac:dyDescent="0.25">
      <c r="A227" s="32" t="s">
        <v>526</v>
      </c>
      <c r="B227" s="32" t="s">
        <v>527</v>
      </c>
      <c r="C227" s="32" t="s">
        <v>458</v>
      </c>
      <c r="D227" s="41" t="s">
        <v>573</v>
      </c>
      <c r="E227" s="32" t="s">
        <v>574</v>
      </c>
      <c r="F227" s="42">
        <v>1200</v>
      </c>
    </row>
    <row r="228" spans="1:6" s="32" customFormat="1" ht="15.75" customHeight="1" x14ac:dyDescent="0.25">
      <c r="A228" s="32" t="s">
        <v>577</v>
      </c>
      <c r="B228" s="32" t="s">
        <v>578</v>
      </c>
      <c r="C228" s="32" t="s">
        <v>11</v>
      </c>
      <c r="D228" s="41" t="s">
        <v>51</v>
      </c>
      <c r="E228" s="32" t="s">
        <v>558</v>
      </c>
      <c r="F228" s="42">
        <v>28106</v>
      </c>
    </row>
    <row r="229" spans="1:6" s="32" customFormat="1" ht="15.75" customHeight="1" x14ac:dyDescent="0.25">
      <c r="A229" s="32" t="s">
        <v>442</v>
      </c>
      <c r="B229" s="32" t="s">
        <v>443</v>
      </c>
      <c r="C229" s="32" t="s">
        <v>399</v>
      </c>
      <c r="D229" s="41" t="s">
        <v>444</v>
      </c>
      <c r="E229" s="32" t="s">
        <v>445</v>
      </c>
      <c r="F229" s="42">
        <v>2000</v>
      </c>
    </row>
    <row r="230" spans="1:6" s="32" customFormat="1" ht="15.75" customHeight="1" x14ac:dyDescent="0.25">
      <c r="A230" s="32" t="s">
        <v>359</v>
      </c>
      <c r="B230" s="32" t="s">
        <v>283</v>
      </c>
      <c r="C230" s="32" t="s">
        <v>11</v>
      </c>
      <c r="D230" s="41" t="s">
        <v>360</v>
      </c>
      <c r="E230" s="32" t="s">
        <v>361</v>
      </c>
      <c r="F230" s="42">
        <v>4525</v>
      </c>
    </row>
    <row r="231" spans="1:6" s="32" customFormat="1" ht="15.75" customHeight="1" x14ac:dyDescent="0.25">
      <c r="A231" s="32" t="s">
        <v>332</v>
      </c>
      <c r="B231" s="32" t="s">
        <v>333</v>
      </c>
      <c r="C231" s="32" t="s">
        <v>334</v>
      </c>
      <c r="D231" s="41" t="s">
        <v>56</v>
      </c>
      <c r="E231" s="32" t="s">
        <v>335</v>
      </c>
      <c r="F231" s="42">
        <v>600</v>
      </c>
    </row>
    <row r="232" spans="1:6" s="32" customFormat="1" ht="15.75" customHeight="1" x14ac:dyDescent="0.25">
      <c r="A232" s="32" t="s">
        <v>421</v>
      </c>
      <c r="B232" s="32" t="s">
        <v>422</v>
      </c>
      <c r="C232" s="32" t="s">
        <v>378</v>
      </c>
      <c r="D232" s="41" t="s">
        <v>417</v>
      </c>
      <c r="E232" s="32" t="s">
        <v>352</v>
      </c>
      <c r="F232" s="42">
        <v>6250</v>
      </c>
    </row>
    <row r="233" spans="1:6" s="32" customFormat="1" ht="15.75" customHeight="1" x14ac:dyDescent="0.25">
      <c r="A233" s="32" t="s">
        <v>400</v>
      </c>
      <c r="B233" s="32" t="s">
        <v>401</v>
      </c>
      <c r="C233" s="32" t="s">
        <v>378</v>
      </c>
      <c r="D233" s="41" t="s">
        <v>392</v>
      </c>
      <c r="E233" s="32" t="s">
        <v>396</v>
      </c>
      <c r="F233" s="42">
        <v>2500</v>
      </c>
    </row>
    <row r="234" spans="1:6" s="32" customFormat="1" ht="15.75" customHeight="1" x14ac:dyDescent="0.25">
      <c r="A234" s="32" t="s">
        <v>500</v>
      </c>
      <c r="C234" s="32" t="s">
        <v>501</v>
      </c>
      <c r="D234" s="41" t="s">
        <v>51</v>
      </c>
      <c r="E234" s="32" t="s">
        <v>502</v>
      </c>
      <c r="F234" s="42">
        <v>21000</v>
      </c>
    </row>
    <row r="235" spans="1:6" s="32" customFormat="1" ht="15.75" customHeight="1" x14ac:dyDescent="0.25">
      <c r="A235" s="32" t="s">
        <v>503</v>
      </c>
      <c r="C235" s="32" t="s">
        <v>472</v>
      </c>
      <c r="D235" s="41" t="s">
        <v>51</v>
      </c>
      <c r="E235" s="32" t="s">
        <v>504</v>
      </c>
      <c r="F235" s="42">
        <v>22000</v>
      </c>
    </row>
    <row r="236" spans="1:6" s="32" customFormat="1" ht="15.75" customHeight="1" x14ac:dyDescent="0.25">
      <c r="A236" s="32" t="s">
        <v>505</v>
      </c>
      <c r="C236" s="32" t="s">
        <v>506</v>
      </c>
      <c r="D236" s="41" t="s">
        <v>51</v>
      </c>
      <c r="E236" s="32" t="s">
        <v>507</v>
      </c>
      <c r="F236" s="42">
        <v>12000</v>
      </c>
    </row>
    <row r="237" spans="1:6" s="32" customFormat="1" ht="15.75" customHeight="1" x14ac:dyDescent="0.25">
      <c r="A237" s="32" t="s">
        <v>496</v>
      </c>
      <c r="C237" s="32" t="s">
        <v>476</v>
      </c>
      <c r="D237" s="41" t="s">
        <v>51</v>
      </c>
      <c r="E237" s="32" t="s">
        <v>497</v>
      </c>
      <c r="F237" s="42">
        <v>24000</v>
      </c>
    </row>
    <row r="238" spans="1:6" s="32" customFormat="1" ht="15.75" customHeight="1" x14ac:dyDescent="0.25">
      <c r="A238" s="32" t="s">
        <v>498</v>
      </c>
      <c r="C238" s="32" t="s">
        <v>481</v>
      </c>
      <c r="D238" s="41" t="s">
        <v>51</v>
      </c>
      <c r="E238" s="32" t="s">
        <v>499</v>
      </c>
      <c r="F238" s="42">
        <v>18000</v>
      </c>
    </row>
    <row r="239" spans="1:6" s="32" customFormat="1" ht="15.75" customHeight="1" x14ac:dyDescent="0.25">
      <c r="A239" s="32" t="s">
        <v>356</v>
      </c>
      <c r="B239" s="32" t="s">
        <v>357</v>
      </c>
      <c r="C239" s="32" t="s">
        <v>358</v>
      </c>
      <c r="D239" s="41" t="s">
        <v>56</v>
      </c>
      <c r="E239" s="32" t="s">
        <v>355</v>
      </c>
      <c r="F239" s="42">
        <v>500</v>
      </c>
    </row>
    <row r="240" spans="1:6" s="32" customFormat="1" ht="15.75" customHeight="1" x14ac:dyDescent="0.25">
      <c r="A240" s="32" t="s">
        <v>551</v>
      </c>
      <c r="B240" s="32" t="s">
        <v>552</v>
      </c>
      <c r="C240" s="32" t="s">
        <v>315</v>
      </c>
      <c r="D240" s="41" t="s">
        <v>553</v>
      </c>
      <c r="E240" s="32" t="s">
        <v>554</v>
      </c>
      <c r="F240" s="42">
        <v>1850</v>
      </c>
    </row>
    <row r="241" spans="1:6" s="32" customFormat="1" ht="15.75" customHeight="1" x14ac:dyDescent="0.25">
      <c r="A241" s="32" t="s">
        <v>344</v>
      </c>
      <c r="B241" s="32" t="s">
        <v>345</v>
      </c>
      <c r="C241" s="32" t="s">
        <v>346</v>
      </c>
      <c r="D241" s="41" t="s">
        <v>347</v>
      </c>
      <c r="E241" s="32" t="s">
        <v>348</v>
      </c>
      <c r="F241" s="42">
        <v>4156.25</v>
      </c>
    </row>
    <row r="242" spans="1:6" s="32" customFormat="1" ht="15.75" customHeight="1" x14ac:dyDescent="0.25">
      <c r="A242" s="32" t="s">
        <v>569</v>
      </c>
      <c r="B242" s="32" t="s">
        <v>570</v>
      </c>
      <c r="C242" s="32" t="s">
        <v>391</v>
      </c>
      <c r="D242" s="41" t="s">
        <v>56</v>
      </c>
      <c r="E242" s="32" t="s">
        <v>556</v>
      </c>
      <c r="F242" s="42">
        <v>5600</v>
      </c>
    </row>
    <row r="243" spans="1:6" s="32" customFormat="1" ht="15.75" customHeight="1" x14ac:dyDescent="0.25">
      <c r="A243" s="32" t="s">
        <v>539</v>
      </c>
      <c r="B243" s="32" t="s">
        <v>540</v>
      </c>
      <c r="C243" s="32" t="s">
        <v>391</v>
      </c>
      <c r="D243" s="41" t="s">
        <v>54</v>
      </c>
      <c r="E243" s="32" t="s">
        <v>541</v>
      </c>
      <c r="F243" s="42">
        <v>2500</v>
      </c>
    </row>
    <row r="244" spans="1:6" s="32" customFormat="1" ht="15.75" customHeight="1" x14ac:dyDescent="0.25">
      <c r="A244" s="32" t="s">
        <v>543</v>
      </c>
      <c r="B244" s="32" t="s">
        <v>48</v>
      </c>
      <c r="C244" s="32" t="s">
        <v>458</v>
      </c>
      <c r="D244" s="41" t="s">
        <v>54</v>
      </c>
      <c r="E244" s="32" t="s">
        <v>525</v>
      </c>
      <c r="F244" s="42">
        <v>1500</v>
      </c>
    </row>
    <row r="245" spans="1:6" s="32" customFormat="1" ht="15.75" customHeight="1" x14ac:dyDescent="0.25">
      <c r="A245" s="32" t="s">
        <v>579</v>
      </c>
      <c r="B245" s="32" t="s">
        <v>580</v>
      </c>
      <c r="C245" s="32" t="s">
        <v>315</v>
      </c>
      <c r="D245" s="41" t="s">
        <v>553</v>
      </c>
      <c r="E245" s="32" t="s">
        <v>581</v>
      </c>
      <c r="F245" s="42">
        <v>2500</v>
      </c>
    </row>
    <row r="246" spans="1:6" s="32" customFormat="1" ht="15.75" customHeight="1" x14ac:dyDescent="0.25">
      <c r="A246" s="32" t="s">
        <v>285</v>
      </c>
      <c r="B246" s="32" t="s">
        <v>286</v>
      </c>
      <c r="C246" s="32" t="s">
        <v>287</v>
      </c>
      <c r="D246" s="41" t="s">
        <v>288</v>
      </c>
      <c r="E246" s="32" t="s">
        <v>289</v>
      </c>
      <c r="F246" s="42">
        <v>6690.72</v>
      </c>
    </row>
    <row r="247" spans="1:6" s="32" customFormat="1" ht="15.75" customHeight="1" x14ac:dyDescent="0.25">
      <c r="A247" s="32" t="s">
        <v>411</v>
      </c>
      <c r="B247" s="32" t="s">
        <v>412</v>
      </c>
      <c r="C247" s="32" t="s">
        <v>413</v>
      </c>
      <c r="D247" s="41" t="s">
        <v>53</v>
      </c>
      <c r="E247" s="32" t="s">
        <v>414</v>
      </c>
      <c r="F247" s="42">
        <v>600</v>
      </c>
    </row>
    <row r="248" spans="1:6" s="32" customFormat="1" ht="15.75" customHeight="1" x14ac:dyDescent="0.25">
      <c r="A248" s="32" t="s">
        <v>477</v>
      </c>
      <c r="B248" s="32" t="s">
        <v>478</v>
      </c>
      <c r="C248" s="32" t="s">
        <v>479</v>
      </c>
      <c r="D248" s="41" t="s">
        <v>473</v>
      </c>
      <c r="E248" s="32" t="s">
        <v>474</v>
      </c>
      <c r="F248" s="42">
        <v>975</v>
      </c>
    </row>
    <row r="249" spans="1:6" s="32" customFormat="1" ht="15.75" customHeight="1" x14ac:dyDescent="0.25">
      <c r="A249" s="32" t="s">
        <v>494</v>
      </c>
      <c r="B249" s="32" t="s">
        <v>478</v>
      </c>
      <c r="C249" s="32" t="s">
        <v>479</v>
      </c>
      <c r="D249" s="41" t="s">
        <v>51</v>
      </c>
      <c r="E249" s="32" t="s">
        <v>495</v>
      </c>
      <c r="F249" s="42">
        <v>22000</v>
      </c>
    </row>
    <row r="250" spans="1:6" s="32" customFormat="1" ht="15.75" customHeight="1" x14ac:dyDescent="0.25">
      <c r="A250" s="32" t="s">
        <v>349</v>
      </c>
      <c r="B250" s="32" t="s">
        <v>350</v>
      </c>
      <c r="C250" s="32" t="s">
        <v>305</v>
      </c>
      <c r="D250" s="41" t="s">
        <v>351</v>
      </c>
      <c r="E250" s="32" t="s">
        <v>352</v>
      </c>
      <c r="F250" s="42">
        <v>9190</v>
      </c>
    </row>
    <row r="251" spans="1:6" s="32" customFormat="1" ht="15.75" customHeight="1" x14ac:dyDescent="0.25">
      <c r="A251" s="32" t="s">
        <v>353</v>
      </c>
      <c r="B251" s="32" t="s">
        <v>354</v>
      </c>
      <c r="C251" s="32" t="s">
        <v>319</v>
      </c>
      <c r="D251" s="41" t="s">
        <v>56</v>
      </c>
      <c r="E251" s="32" t="s">
        <v>355</v>
      </c>
      <c r="F251" s="42">
        <v>500</v>
      </c>
    </row>
    <row r="252" spans="1:6" s="32" customFormat="1" ht="15.75" customHeight="1" x14ac:dyDescent="0.25">
      <c r="A252" s="32" t="s">
        <v>530</v>
      </c>
      <c r="B252" s="32" t="s">
        <v>531</v>
      </c>
      <c r="C252" s="32" t="s">
        <v>524</v>
      </c>
      <c r="D252" s="41" t="s">
        <v>54</v>
      </c>
      <c r="E252" s="32" t="s">
        <v>525</v>
      </c>
      <c r="F252" s="42">
        <v>1000</v>
      </c>
    </row>
    <row r="253" spans="1:6" s="32" customFormat="1" ht="15.75" customHeight="1" x14ac:dyDescent="0.25">
      <c r="A253" s="32" t="s">
        <v>546</v>
      </c>
      <c r="B253" s="32" t="s">
        <v>547</v>
      </c>
      <c r="C253" s="32" t="s">
        <v>364</v>
      </c>
      <c r="D253" s="41" t="s">
        <v>54</v>
      </c>
      <c r="E253" s="32" t="s">
        <v>525</v>
      </c>
      <c r="F253" s="42">
        <v>1000</v>
      </c>
    </row>
    <row r="254" spans="1:6" s="32" customFormat="1" ht="15.75" customHeight="1" x14ac:dyDescent="0.25">
      <c r="A254" s="32" t="s">
        <v>567</v>
      </c>
      <c r="B254" s="32" t="s">
        <v>454</v>
      </c>
      <c r="C254" s="32" t="s">
        <v>413</v>
      </c>
      <c r="D254" s="41" t="s">
        <v>469</v>
      </c>
      <c r="E254" s="32" t="s">
        <v>568</v>
      </c>
      <c r="F254" s="42">
        <v>1000</v>
      </c>
    </row>
    <row r="255" spans="1:6" s="32" customFormat="1" ht="15.75" customHeight="1" x14ac:dyDescent="0.25">
      <c r="A255" s="32" t="s">
        <v>588</v>
      </c>
      <c r="B255" s="32" t="s">
        <v>589</v>
      </c>
      <c r="C255" s="32" t="s">
        <v>11</v>
      </c>
      <c r="D255" s="41" t="s">
        <v>590</v>
      </c>
      <c r="E255" s="32" t="s">
        <v>591</v>
      </c>
      <c r="F255" s="42">
        <v>25124</v>
      </c>
    </row>
    <row r="256" spans="1:6" s="32" customFormat="1" ht="15.75" customHeight="1" x14ac:dyDescent="0.25">
      <c r="A256" s="32" t="s">
        <v>386</v>
      </c>
      <c r="B256" s="32" t="s">
        <v>387</v>
      </c>
      <c r="C256" s="32" t="s">
        <v>319</v>
      </c>
      <c r="D256" s="41" t="s">
        <v>367</v>
      </c>
      <c r="E256" s="32" t="s">
        <v>388</v>
      </c>
      <c r="F256" s="42">
        <v>1800</v>
      </c>
    </row>
    <row r="257" spans="1:6" s="32" customFormat="1" ht="15.75" customHeight="1" x14ac:dyDescent="0.25">
      <c r="A257" s="32" t="s">
        <v>405</v>
      </c>
      <c r="B257" s="32" t="s">
        <v>49</v>
      </c>
      <c r="C257" s="32" t="s">
        <v>406</v>
      </c>
      <c r="D257" s="41" t="s">
        <v>407</v>
      </c>
      <c r="E257" s="32" t="s">
        <v>408</v>
      </c>
      <c r="F257" s="42">
        <v>34320</v>
      </c>
    </row>
    <row r="258" spans="1:6" s="32" customFormat="1" ht="15.75" customHeight="1" x14ac:dyDescent="0.25">
      <c r="A258" s="32" t="s">
        <v>459</v>
      </c>
      <c r="B258" s="32" t="s">
        <v>460</v>
      </c>
      <c r="C258" s="32" t="s">
        <v>346</v>
      </c>
      <c r="D258" s="41" t="s">
        <v>461</v>
      </c>
      <c r="E258" s="32" t="s">
        <v>352</v>
      </c>
      <c r="F258" s="42">
        <v>15450</v>
      </c>
    </row>
    <row r="259" spans="1:6" s="32" customFormat="1" ht="15.75" customHeight="1" x14ac:dyDescent="0.25">
      <c r="A259" s="32" t="s">
        <v>389</v>
      </c>
      <c r="B259" s="32" t="s">
        <v>390</v>
      </c>
      <c r="C259" s="32" t="s">
        <v>391</v>
      </c>
      <c r="D259" s="41" t="s">
        <v>392</v>
      </c>
      <c r="E259" s="32" t="s">
        <v>352</v>
      </c>
      <c r="F259" s="42">
        <v>12400</v>
      </c>
    </row>
    <row r="260" spans="1:6" s="32" customFormat="1" ht="15.75" customHeight="1" x14ac:dyDescent="0.25">
      <c r="A260" s="32" t="s">
        <v>559</v>
      </c>
      <c r="B260" s="32" t="s">
        <v>560</v>
      </c>
      <c r="C260" s="32" t="s">
        <v>395</v>
      </c>
      <c r="D260" s="41" t="s">
        <v>51</v>
      </c>
      <c r="E260" s="32" t="s">
        <v>561</v>
      </c>
      <c r="F260" s="42">
        <v>15535.32</v>
      </c>
    </row>
    <row r="261" spans="1:6" s="32" customFormat="1" ht="15.75" customHeight="1" x14ac:dyDescent="0.25">
      <c r="A261" s="32" t="s">
        <v>508</v>
      </c>
      <c r="B261" s="32" t="s">
        <v>509</v>
      </c>
      <c r="C261" s="32" t="s">
        <v>378</v>
      </c>
      <c r="D261" s="41" t="s">
        <v>51</v>
      </c>
      <c r="E261" s="32" t="s">
        <v>510</v>
      </c>
      <c r="F261" s="42">
        <v>195330.08</v>
      </c>
    </row>
    <row r="262" spans="1:6" s="32" customFormat="1" ht="15.75" customHeight="1" x14ac:dyDescent="0.25">
      <c r="A262" s="32" t="s">
        <v>376</v>
      </c>
      <c r="B262" s="32" t="s">
        <v>377</v>
      </c>
      <c r="C262" s="32" t="s">
        <v>378</v>
      </c>
      <c r="D262" s="41" t="s">
        <v>374</v>
      </c>
      <c r="E262" s="32" t="s">
        <v>379</v>
      </c>
      <c r="F262" s="42">
        <v>2000</v>
      </c>
    </row>
    <row r="263" spans="1:6" s="32" customFormat="1" ht="15.75" customHeight="1" x14ac:dyDescent="0.25">
      <c r="A263" s="32" t="s">
        <v>397</v>
      </c>
      <c r="B263" s="32" t="s">
        <v>398</v>
      </c>
      <c r="C263" s="32" t="s">
        <v>399</v>
      </c>
      <c r="D263" s="41" t="s">
        <v>392</v>
      </c>
      <c r="E263" s="32" t="s">
        <v>396</v>
      </c>
      <c r="F263" s="42">
        <v>2500</v>
      </c>
    </row>
    <row r="264" spans="1:6" s="32" customFormat="1" ht="15.75" customHeight="1" x14ac:dyDescent="0.25">
      <c r="A264" s="32" t="s">
        <v>324</v>
      </c>
      <c r="B264" s="32" t="s">
        <v>325</v>
      </c>
      <c r="C264" s="32" t="s">
        <v>11</v>
      </c>
      <c r="D264" s="41" t="s">
        <v>301</v>
      </c>
      <c r="E264" s="32" t="s">
        <v>326</v>
      </c>
      <c r="F264" s="42">
        <v>2000</v>
      </c>
    </row>
    <row r="265" spans="1:6" s="32" customFormat="1" ht="15.75" customHeight="1" x14ac:dyDescent="0.25">
      <c r="A265" s="32" t="s">
        <v>324</v>
      </c>
      <c r="B265" s="32" t="s">
        <v>325</v>
      </c>
      <c r="C265" s="32" t="s">
        <v>11</v>
      </c>
      <c r="D265" s="41" t="s">
        <v>367</v>
      </c>
      <c r="E265" s="32" t="s">
        <v>326</v>
      </c>
      <c r="F265" s="42">
        <v>2000</v>
      </c>
    </row>
    <row r="266" spans="1:6" s="32" customFormat="1" ht="15.75" customHeight="1" x14ac:dyDescent="0.25">
      <c r="A266" s="32" t="s">
        <v>324</v>
      </c>
      <c r="B266" s="32" t="s">
        <v>325</v>
      </c>
      <c r="C266" s="32" t="s">
        <v>11</v>
      </c>
      <c r="D266" s="41" t="s">
        <v>423</v>
      </c>
      <c r="E266" s="32" t="s">
        <v>326</v>
      </c>
      <c r="F266" s="42">
        <v>2000</v>
      </c>
    </row>
    <row r="267" spans="1:6" s="32" customFormat="1" ht="15.75" customHeight="1" x14ac:dyDescent="0.25">
      <c r="A267" s="32" t="s">
        <v>471</v>
      </c>
      <c r="C267" s="32" t="s">
        <v>472</v>
      </c>
      <c r="D267" s="41" t="s">
        <v>473</v>
      </c>
      <c r="E267" s="32" t="s">
        <v>474</v>
      </c>
      <c r="F267" s="42">
        <v>825</v>
      </c>
    </row>
    <row r="268" spans="1:6" s="32" customFormat="1" ht="15.75" customHeight="1" x14ac:dyDescent="0.25">
      <c r="A268" s="32" t="s">
        <v>282</v>
      </c>
      <c r="B268" s="32" t="s">
        <v>283</v>
      </c>
      <c r="C268" s="32" t="s">
        <v>11</v>
      </c>
      <c r="D268" s="41" t="s">
        <v>51</v>
      </c>
      <c r="E268" s="32" t="s">
        <v>284</v>
      </c>
      <c r="F268" s="42">
        <v>1300</v>
      </c>
    </row>
    <row r="269" spans="1:6" s="32" customFormat="1" ht="15.75" customHeight="1" x14ac:dyDescent="0.25">
      <c r="A269" s="32" t="s">
        <v>327</v>
      </c>
      <c r="B269" s="32" t="s">
        <v>283</v>
      </c>
      <c r="C269" s="32" t="s">
        <v>11</v>
      </c>
      <c r="D269" s="41" t="s">
        <v>301</v>
      </c>
      <c r="E269" s="32" t="s">
        <v>328</v>
      </c>
      <c r="F269" s="42">
        <v>2000</v>
      </c>
    </row>
    <row r="270" spans="1:6" s="32" customFormat="1" ht="15.75" customHeight="1" x14ac:dyDescent="0.25">
      <c r="A270" s="32" t="s">
        <v>327</v>
      </c>
      <c r="B270" s="32" t="s">
        <v>283</v>
      </c>
      <c r="C270" s="32" t="s">
        <v>11</v>
      </c>
      <c r="D270" s="41" t="s">
        <v>367</v>
      </c>
      <c r="E270" s="32" t="s">
        <v>368</v>
      </c>
      <c r="F270" s="42">
        <v>6800</v>
      </c>
    </row>
    <row r="271" spans="1:6" s="32" customFormat="1" ht="15.75" customHeight="1" x14ac:dyDescent="0.25">
      <c r="A271" s="32" t="s">
        <v>428</v>
      </c>
      <c r="B271" s="32" t="s">
        <v>283</v>
      </c>
      <c r="C271" s="32" t="s">
        <v>11</v>
      </c>
      <c r="D271" s="41" t="s">
        <v>423</v>
      </c>
      <c r="E271" s="32" t="s">
        <v>429</v>
      </c>
      <c r="F271" s="42">
        <v>5600</v>
      </c>
    </row>
    <row r="272" spans="1:6" s="32" customFormat="1" ht="15.75" customHeight="1" x14ac:dyDescent="0.25">
      <c r="A272" s="32" t="s">
        <v>571</v>
      </c>
      <c r="B272" s="32" t="s">
        <v>572</v>
      </c>
      <c r="C272" s="32" t="s">
        <v>358</v>
      </c>
      <c r="D272" s="41" t="s">
        <v>56</v>
      </c>
      <c r="E272" s="32" t="s">
        <v>568</v>
      </c>
      <c r="F272" s="42">
        <v>1000</v>
      </c>
    </row>
    <row r="273" spans="1:6" s="32" customFormat="1" ht="15.75" customHeight="1" x14ac:dyDescent="0.25">
      <c r="A273" s="32" t="s">
        <v>511</v>
      </c>
      <c r="B273" s="32" t="s">
        <v>37</v>
      </c>
      <c r="C273" s="32" t="s">
        <v>11</v>
      </c>
      <c r="D273" s="41" t="s">
        <v>51</v>
      </c>
      <c r="E273" s="32" t="s">
        <v>512</v>
      </c>
      <c r="F273" s="42">
        <v>81930</v>
      </c>
    </row>
    <row r="274" spans="1:6" s="32" customFormat="1" ht="15.75" customHeight="1" x14ac:dyDescent="0.25">
      <c r="A274" s="32" t="s">
        <v>557</v>
      </c>
      <c r="B274" s="32" t="s">
        <v>325</v>
      </c>
      <c r="C274" s="32" t="s">
        <v>11</v>
      </c>
      <c r="D274" s="41" t="s">
        <v>51</v>
      </c>
      <c r="E274" s="32" t="s">
        <v>558</v>
      </c>
      <c r="F274" s="42">
        <v>252907.25</v>
      </c>
    </row>
    <row r="275" spans="1:6" s="32" customFormat="1" ht="15.75" customHeight="1" x14ac:dyDescent="0.25">
      <c r="A275" s="32" t="s">
        <v>462</v>
      </c>
      <c r="B275" s="32" t="s">
        <v>463</v>
      </c>
      <c r="C275" s="32" t="s">
        <v>464</v>
      </c>
      <c r="D275" s="41" t="s">
        <v>465</v>
      </c>
      <c r="E275" s="32" t="s">
        <v>466</v>
      </c>
      <c r="F275" s="42">
        <v>24000</v>
      </c>
    </row>
    <row r="276" spans="1:6" s="32" customFormat="1" ht="15.75" customHeight="1" x14ac:dyDescent="0.25">
      <c r="A276" s="32" t="s">
        <v>489</v>
      </c>
      <c r="C276" s="32" t="s">
        <v>490</v>
      </c>
      <c r="D276" s="41" t="s">
        <v>491</v>
      </c>
      <c r="E276" s="32" t="s">
        <v>438</v>
      </c>
      <c r="F276" s="42">
        <v>21025</v>
      </c>
    </row>
    <row r="277" spans="1:6" s="32" customFormat="1" ht="15.75" customHeight="1" x14ac:dyDescent="0.25">
      <c r="A277" s="32" t="s">
        <v>486</v>
      </c>
      <c r="C277" s="32" t="s">
        <v>485</v>
      </c>
      <c r="D277" s="41" t="s">
        <v>487</v>
      </c>
      <c r="E277" s="32" t="s">
        <v>488</v>
      </c>
      <c r="F277" s="42">
        <v>12608</v>
      </c>
    </row>
    <row r="278" spans="1:6" s="32" customFormat="1" ht="15.75" customHeight="1" x14ac:dyDescent="0.25">
      <c r="A278" s="32" t="s">
        <v>492</v>
      </c>
      <c r="C278" s="32" t="s">
        <v>483</v>
      </c>
      <c r="D278" s="41" t="s">
        <v>51</v>
      </c>
      <c r="E278" s="32" t="s">
        <v>493</v>
      </c>
      <c r="F278" s="42">
        <v>21000</v>
      </c>
    </row>
    <row r="279" spans="1:6" s="32" customFormat="1" ht="15.75" customHeight="1" x14ac:dyDescent="0.25">
      <c r="A279" s="32" t="s">
        <v>380</v>
      </c>
      <c r="B279" s="32" t="s">
        <v>381</v>
      </c>
      <c r="C279" s="32" t="s">
        <v>315</v>
      </c>
      <c r="D279" s="41" t="s">
        <v>367</v>
      </c>
      <c r="E279" s="32" t="s">
        <v>382</v>
      </c>
      <c r="F279" s="42">
        <v>2000</v>
      </c>
    </row>
    <row r="280" spans="1:6" s="32" customFormat="1" ht="15.75" customHeight="1" x14ac:dyDescent="0.25">
      <c r="A280" s="32" t="s">
        <v>300</v>
      </c>
      <c r="B280" s="32" t="s">
        <v>283</v>
      </c>
      <c r="C280" s="32" t="s">
        <v>11</v>
      </c>
      <c r="D280" s="41" t="s">
        <v>301</v>
      </c>
      <c r="E280" s="32" t="s">
        <v>302</v>
      </c>
      <c r="F280" s="42">
        <v>4000</v>
      </c>
    </row>
    <row r="281" spans="1:6" s="32" customFormat="1" ht="15.75" customHeight="1" x14ac:dyDescent="0.25">
      <c r="A281" s="32" t="s">
        <v>314</v>
      </c>
      <c r="B281" s="32" t="s">
        <v>308</v>
      </c>
      <c r="C281" s="32" t="s">
        <v>315</v>
      </c>
      <c r="D281" s="41" t="s">
        <v>301</v>
      </c>
      <c r="E281" s="32" t="s">
        <v>316</v>
      </c>
      <c r="F281" s="42">
        <v>4000</v>
      </c>
    </row>
    <row r="282" spans="1:6" s="32" customFormat="1" ht="15.75" customHeight="1" x14ac:dyDescent="0.25">
      <c r="A282" s="32" t="s">
        <v>314</v>
      </c>
      <c r="B282" s="32" t="s">
        <v>308</v>
      </c>
      <c r="C282" s="32" t="s">
        <v>315</v>
      </c>
      <c r="D282" s="41" t="s">
        <v>367</v>
      </c>
      <c r="E282" s="32" t="s">
        <v>316</v>
      </c>
      <c r="F282" s="42">
        <v>4000</v>
      </c>
    </row>
    <row r="283" spans="1:6" s="32" customFormat="1" ht="15.75" customHeight="1" x14ac:dyDescent="0.25">
      <c r="A283" s="32" t="s">
        <v>314</v>
      </c>
      <c r="B283" s="32" t="s">
        <v>308</v>
      </c>
      <c r="C283" s="32" t="s">
        <v>315</v>
      </c>
      <c r="D283" s="41" t="s">
        <v>423</v>
      </c>
      <c r="E283" s="32" t="s">
        <v>316</v>
      </c>
      <c r="F283" s="42">
        <v>4000</v>
      </c>
    </row>
    <row r="284" spans="1:6" s="32" customFormat="1" ht="15.75" customHeight="1" x14ac:dyDescent="0.25">
      <c r="A284" s="32" t="s">
        <v>535</v>
      </c>
      <c r="B284" s="32" t="s">
        <v>536</v>
      </c>
      <c r="C284" s="32" t="s">
        <v>358</v>
      </c>
      <c r="D284" s="41" t="s">
        <v>54</v>
      </c>
      <c r="E284" s="32" t="s">
        <v>525</v>
      </c>
      <c r="F284" s="42">
        <v>1000</v>
      </c>
    </row>
    <row r="285" spans="1:6" s="32" customFormat="1" ht="15.75" customHeight="1" x14ac:dyDescent="0.25">
      <c r="A285" s="32" t="s">
        <v>467</v>
      </c>
      <c r="B285" s="32" t="s">
        <v>468</v>
      </c>
      <c r="C285" s="32" t="s">
        <v>458</v>
      </c>
      <c r="D285" s="41" t="s">
        <v>469</v>
      </c>
      <c r="E285" s="32" t="s">
        <v>470</v>
      </c>
      <c r="F285" s="42">
        <v>2150</v>
      </c>
    </row>
    <row r="286" spans="1:6" s="32" customFormat="1" ht="15.75" customHeight="1" x14ac:dyDescent="0.25">
      <c r="A286" s="32" t="s">
        <v>310</v>
      </c>
      <c r="B286" s="32" t="s">
        <v>311</v>
      </c>
      <c r="C286" s="32" t="s">
        <v>312</v>
      </c>
      <c r="D286" s="41" t="s">
        <v>301</v>
      </c>
      <c r="E286" s="32" t="s">
        <v>313</v>
      </c>
      <c r="F286" s="42">
        <v>4600</v>
      </c>
    </row>
    <row r="287" spans="1:6" s="32" customFormat="1" ht="15.75" customHeight="1" x14ac:dyDescent="0.25">
      <c r="A287" s="32" t="s">
        <v>310</v>
      </c>
      <c r="B287" s="32" t="s">
        <v>311</v>
      </c>
      <c r="C287" s="32" t="s">
        <v>312</v>
      </c>
      <c r="D287" s="41" t="s">
        <v>367</v>
      </c>
      <c r="E287" s="32" t="s">
        <v>370</v>
      </c>
      <c r="F287" s="42">
        <v>4800</v>
      </c>
    </row>
    <row r="288" spans="1:6" s="32" customFormat="1" ht="15.75" customHeight="1" x14ac:dyDescent="0.25">
      <c r="A288" s="32" t="s">
        <v>310</v>
      </c>
      <c r="B288" s="32" t="s">
        <v>311</v>
      </c>
      <c r="C288" s="32" t="s">
        <v>312</v>
      </c>
      <c r="D288" s="41" t="s">
        <v>423</v>
      </c>
      <c r="E288" s="32" t="s">
        <v>433</v>
      </c>
      <c r="F288" s="42">
        <v>4000</v>
      </c>
    </row>
    <row r="289" spans="1:6" s="32" customFormat="1" ht="15.75" customHeight="1" x14ac:dyDescent="0.25">
      <c r="A289" s="32" t="s">
        <v>402</v>
      </c>
      <c r="B289" s="32" t="s">
        <v>403</v>
      </c>
      <c r="C289" s="32" t="s">
        <v>11</v>
      </c>
      <c r="D289" s="41" t="s">
        <v>404</v>
      </c>
      <c r="E289" s="32" t="s">
        <v>361</v>
      </c>
      <c r="F289" s="42">
        <v>2900</v>
      </c>
    </row>
    <row r="290" spans="1:6" s="32" customFormat="1" ht="15.75" customHeight="1" x14ac:dyDescent="0.25">
      <c r="A290" s="32" t="s">
        <v>537</v>
      </c>
      <c r="B290" s="32" t="s">
        <v>33</v>
      </c>
      <c r="C290" s="32" t="s">
        <v>399</v>
      </c>
      <c r="D290" s="41" t="s">
        <v>54</v>
      </c>
      <c r="E290" s="32" t="s">
        <v>538</v>
      </c>
      <c r="F290" s="42">
        <v>1125</v>
      </c>
    </row>
    <row r="291" spans="1:6" s="32" customFormat="1" ht="15.75" customHeight="1" x14ac:dyDescent="0.25">
      <c r="A291" s="32" t="s">
        <v>290</v>
      </c>
      <c r="B291" s="32" t="s">
        <v>291</v>
      </c>
      <c r="C291" s="32" t="s">
        <v>292</v>
      </c>
      <c r="D291" s="41" t="s">
        <v>51</v>
      </c>
      <c r="E291" s="32" t="s">
        <v>293</v>
      </c>
      <c r="F291" s="42">
        <v>63000</v>
      </c>
    </row>
    <row r="292" spans="1:6" s="32" customFormat="1" ht="15.75" customHeight="1" x14ac:dyDescent="0.25">
      <c r="A292" s="32" t="s">
        <v>290</v>
      </c>
      <c r="B292" s="32" t="s">
        <v>291</v>
      </c>
      <c r="C292" s="32" t="s">
        <v>292</v>
      </c>
      <c r="D292" s="41" t="s">
        <v>473</v>
      </c>
      <c r="E292" s="32" t="s">
        <v>474</v>
      </c>
      <c r="F292" s="42">
        <v>900</v>
      </c>
    </row>
    <row r="293" spans="1:6" s="32" customFormat="1" ht="15.75" customHeight="1" x14ac:dyDescent="0.25">
      <c r="A293" s="32" t="s">
        <v>482</v>
      </c>
      <c r="C293" s="32" t="s">
        <v>483</v>
      </c>
      <c r="D293" s="41" t="s">
        <v>473</v>
      </c>
      <c r="E293" s="32" t="s">
        <v>474</v>
      </c>
      <c r="F293" s="42">
        <v>975</v>
      </c>
    </row>
    <row r="294" spans="1:6" s="32" customFormat="1" ht="15.75" customHeight="1" x14ac:dyDescent="0.25">
      <c r="A294" s="32" t="s">
        <v>544</v>
      </c>
      <c r="B294" s="32" t="s">
        <v>545</v>
      </c>
      <c r="C294" s="32" t="s">
        <v>358</v>
      </c>
      <c r="D294" s="41" t="s">
        <v>54</v>
      </c>
      <c r="E294" s="32" t="s">
        <v>525</v>
      </c>
      <c r="F294" s="42">
        <v>1000</v>
      </c>
    </row>
    <row r="295" spans="1:6" s="32" customFormat="1" ht="15.75" customHeight="1" x14ac:dyDescent="0.25">
      <c r="A295" s="32" t="s">
        <v>383</v>
      </c>
      <c r="B295" s="32" t="s">
        <v>384</v>
      </c>
      <c r="C295" s="32" t="s">
        <v>312</v>
      </c>
      <c r="D295" s="41" t="s">
        <v>367</v>
      </c>
      <c r="E295" s="32" t="s">
        <v>385</v>
      </c>
      <c r="F295" s="42">
        <v>1800</v>
      </c>
    </row>
    <row r="296" spans="1:6" s="32" customFormat="1" ht="15.75" customHeight="1" x14ac:dyDescent="0.25">
      <c r="A296" s="32" t="s">
        <v>362</v>
      </c>
      <c r="B296" s="32" t="s">
        <v>363</v>
      </c>
      <c r="C296" s="32" t="s">
        <v>364</v>
      </c>
      <c r="D296" s="41" t="s">
        <v>365</v>
      </c>
      <c r="E296" s="32" t="s">
        <v>366</v>
      </c>
      <c r="F296" s="42">
        <v>3650</v>
      </c>
    </row>
    <row r="297" spans="1:6" s="32" customFormat="1" ht="15.75" customHeight="1" x14ac:dyDescent="0.25">
      <c r="A297" s="32" t="s">
        <v>435</v>
      </c>
      <c r="C297" s="32" t="s">
        <v>436</v>
      </c>
      <c r="D297" s="41" t="s">
        <v>437</v>
      </c>
      <c r="E297" s="32" t="s">
        <v>438</v>
      </c>
      <c r="F297" s="42">
        <v>6625</v>
      </c>
    </row>
    <row r="298" spans="1:6" s="32" customFormat="1" ht="15.75" customHeight="1" x14ac:dyDescent="0.25">
      <c r="A298" s="32" t="s">
        <v>336</v>
      </c>
      <c r="B298" s="32" t="s">
        <v>337</v>
      </c>
      <c r="C298" s="32" t="s">
        <v>9</v>
      </c>
      <c r="D298" s="41" t="s">
        <v>56</v>
      </c>
      <c r="E298" s="32" t="s">
        <v>338</v>
      </c>
      <c r="F298" s="42">
        <v>2450</v>
      </c>
    </row>
    <row r="299" spans="1:6" s="32" customFormat="1" ht="15.75" customHeight="1" x14ac:dyDescent="0.25">
      <c r="A299" s="32" t="s">
        <v>480</v>
      </c>
      <c r="C299" s="32" t="s">
        <v>481</v>
      </c>
      <c r="D299" s="41" t="s">
        <v>473</v>
      </c>
      <c r="E299" s="32" t="s">
        <v>474</v>
      </c>
      <c r="F299" s="42">
        <v>825</v>
      </c>
    </row>
    <row r="300" spans="1:6" s="32" customFormat="1" ht="15.75" customHeight="1" x14ac:dyDescent="0.25">
      <c r="A300" s="32" t="s">
        <v>409</v>
      </c>
      <c r="B300" s="32" t="s">
        <v>37</v>
      </c>
      <c r="C300" s="32" t="s">
        <v>11</v>
      </c>
      <c r="D300" s="41" t="s">
        <v>51</v>
      </c>
      <c r="E300" s="32" t="s">
        <v>410</v>
      </c>
      <c r="F300" s="42">
        <v>33700</v>
      </c>
    </row>
    <row r="301" spans="1:6" s="32" customFormat="1" ht="15.75" customHeight="1" x14ac:dyDescent="0.25">
      <c r="A301" s="32" t="s">
        <v>317</v>
      </c>
      <c r="B301" s="32" t="s">
        <v>318</v>
      </c>
      <c r="C301" s="32" t="s">
        <v>319</v>
      </c>
      <c r="D301" s="41" t="s">
        <v>301</v>
      </c>
      <c r="E301" s="32" t="s">
        <v>320</v>
      </c>
      <c r="F301" s="42">
        <v>2000</v>
      </c>
    </row>
    <row r="302" spans="1:6" s="32" customFormat="1" ht="15.75" customHeight="1" x14ac:dyDescent="0.25">
      <c r="A302" s="32" t="s">
        <v>317</v>
      </c>
      <c r="B302" s="32" t="s">
        <v>318</v>
      </c>
      <c r="C302" s="32" t="s">
        <v>319</v>
      </c>
      <c r="D302" s="41" t="s">
        <v>367</v>
      </c>
      <c r="E302" s="32" t="s">
        <v>320</v>
      </c>
      <c r="F302" s="42">
        <v>2000</v>
      </c>
    </row>
    <row r="303" spans="1:6" s="32" customFormat="1" ht="15.75" customHeight="1" x14ac:dyDescent="0.25">
      <c r="A303" s="32" t="s">
        <v>307</v>
      </c>
      <c r="B303" s="32" t="s">
        <v>308</v>
      </c>
      <c r="C303" s="32" t="s">
        <v>11</v>
      </c>
      <c r="D303" s="41" t="s">
        <v>301</v>
      </c>
      <c r="E303" s="32" t="s">
        <v>309</v>
      </c>
      <c r="F303" s="42">
        <v>2000</v>
      </c>
    </row>
    <row r="304" spans="1:6" s="32" customFormat="1" ht="15.75" customHeight="1" x14ac:dyDescent="0.25">
      <c r="A304" s="32" t="s">
        <v>307</v>
      </c>
      <c r="B304" s="32" t="s">
        <v>308</v>
      </c>
      <c r="C304" s="32" t="s">
        <v>11</v>
      </c>
      <c r="D304" s="41" t="s">
        <v>423</v>
      </c>
      <c r="E304" s="32" t="s">
        <v>309</v>
      </c>
      <c r="F304" s="42">
        <v>2000</v>
      </c>
    </row>
    <row r="305" spans="1:7" s="32" customFormat="1" ht="15.75" customHeight="1" x14ac:dyDescent="0.25">
      <c r="A305" s="32" t="s">
        <v>532</v>
      </c>
      <c r="B305" s="32" t="s">
        <v>533</v>
      </c>
      <c r="C305" s="32" t="s">
        <v>534</v>
      </c>
      <c r="D305" s="41" t="s">
        <v>54</v>
      </c>
      <c r="E305" s="32" t="s">
        <v>525</v>
      </c>
      <c r="F305" s="42">
        <v>1000</v>
      </c>
    </row>
    <row r="306" spans="1:7" ht="15.75" customHeight="1" thickBot="1" x14ac:dyDescent="0.3">
      <c r="F306" s="20">
        <f>SUM(F188:F305)</f>
        <v>1677845.17</v>
      </c>
    </row>
    <row r="307" spans="1:7" ht="15.75" customHeight="1" thickTop="1" x14ac:dyDescent="0.25"/>
    <row r="308" spans="1:7" ht="15.75" customHeight="1" x14ac:dyDescent="0.3">
      <c r="A308" s="4" t="s">
        <v>79</v>
      </c>
      <c r="B308" s="19"/>
      <c r="C308" s="2"/>
      <c r="D308" s="6"/>
      <c r="E308" s="2"/>
      <c r="F308" s="3"/>
      <c r="G308" s="2"/>
    </row>
    <row r="309" spans="1:7" ht="15.75" customHeight="1" x14ac:dyDescent="0.3">
      <c r="A309" s="2"/>
      <c r="B309" s="2"/>
      <c r="C309" s="2"/>
      <c r="D309" s="6"/>
      <c r="E309" s="2"/>
      <c r="F309" s="3"/>
      <c r="G309" s="2"/>
    </row>
    <row r="310" spans="1:7" ht="15.75" customHeight="1" x14ac:dyDescent="0.3">
      <c r="A310" s="5" t="s">
        <v>0</v>
      </c>
      <c r="B310" s="5" t="s">
        <v>1</v>
      </c>
      <c r="C310" s="5" t="s">
        <v>2</v>
      </c>
      <c r="D310" s="7" t="s">
        <v>3</v>
      </c>
      <c r="E310" s="5" t="s">
        <v>4</v>
      </c>
      <c r="F310" s="9" t="s">
        <v>5</v>
      </c>
      <c r="G310" s="1"/>
    </row>
    <row r="311" spans="1:7" ht="15.75" customHeight="1" thickBot="1" x14ac:dyDescent="0.35">
      <c r="A311" s="11" t="s">
        <v>75</v>
      </c>
      <c r="B311" s="12" t="s">
        <v>76</v>
      </c>
      <c r="C311" s="13"/>
      <c r="D311" s="14" t="s">
        <v>77</v>
      </c>
      <c r="E311" s="15" t="s">
        <v>78</v>
      </c>
      <c r="F311" s="21">
        <v>8750</v>
      </c>
      <c r="G311" s="2"/>
    </row>
    <row r="312" spans="1:7" ht="15.75" customHeight="1" thickTop="1" x14ac:dyDescent="0.25"/>
    <row r="313" spans="1:7" ht="15.75" customHeight="1" x14ac:dyDescent="0.3">
      <c r="A313" s="4" t="s">
        <v>1028</v>
      </c>
      <c r="B313" s="19"/>
      <c r="C313" s="2"/>
      <c r="D313" s="6"/>
      <c r="E313" s="2"/>
      <c r="F313" s="3"/>
      <c r="G313" s="2"/>
    </row>
    <row r="314" spans="1:7" ht="15.75" customHeight="1" x14ac:dyDescent="0.3">
      <c r="A314" s="2"/>
      <c r="B314" s="2"/>
      <c r="C314" s="2"/>
      <c r="D314" s="6"/>
      <c r="E314" s="2"/>
      <c r="F314" s="3"/>
      <c r="G314" s="2"/>
    </row>
    <row r="315" spans="1:7" ht="37.5" x14ac:dyDescent="0.3">
      <c r="A315" s="5" t="s">
        <v>0</v>
      </c>
      <c r="B315" s="5" t="s">
        <v>1</v>
      </c>
      <c r="C315" s="44" t="s">
        <v>1106</v>
      </c>
      <c r="D315" s="7" t="s">
        <v>3</v>
      </c>
      <c r="E315" s="5" t="s">
        <v>4</v>
      </c>
      <c r="F315" s="9" t="s">
        <v>5</v>
      </c>
      <c r="G315" s="1"/>
    </row>
    <row r="316" spans="1:7" s="32" customFormat="1" ht="15.75" customHeight="1" x14ac:dyDescent="0.25">
      <c r="A316" s="32" t="s">
        <v>1029</v>
      </c>
      <c r="B316" s="32" t="s">
        <v>1030</v>
      </c>
      <c r="C316" s="32" t="s">
        <v>9</v>
      </c>
      <c r="D316" s="48" t="s">
        <v>948</v>
      </c>
      <c r="E316" s="32" t="s">
        <v>1031</v>
      </c>
      <c r="F316" s="42">
        <v>15552</v>
      </c>
    </row>
    <row r="317" spans="1:7" s="32" customFormat="1" ht="15.75" customHeight="1" x14ac:dyDescent="0.25">
      <c r="A317" s="32" t="s">
        <v>1032</v>
      </c>
      <c r="B317" s="32" t="s">
        <v>1088</v>
      </c>
      <c r="C317" s="32" t="s">
        <v>1089</v>
      </c>
      <c r="D317" s="48" t="s">
        <v>948</v>
      </c>
      <c r="E317" s="32" t="s">
        <v>1061</v>
      </c>
      <c r="F317" s="42">
        <v>1550</v>
      </c>
    </row>
    <row r="318" spans="1:7" s="32" customFormat="1" ht="15.75" customHeight="1" x14ac:dyDescent="0.25">
      <c r="A318" s="32" t="s">
        <v>1033</v>
      </c>
      <c r="B318" s="32" t="s">
        <v>1090</v>
      </c>
      <c r="C318" s="32" t="s">
        <v>10</v>
      </c>
      <c r="D318" s="48" t="s">
        <v>948</v>
      </c>
      <c r="E318" s="32" t="s">
        <v>1062</v>
      </c>
      <c r="F318" s="42">
        <v>500</v>
      </c>
    </row>
    <row r="319" spans="1:7" s="32" customFormat="1" ht="15.75" customHeight="1" x14ac:dyDescent="0.25">
      <c r="A319" s="32" t="s">
        <v>1034</v>
      </c>
      <c r="B319" s="32" t="s">
        <v>1091</v>
      </c>
      <c r="C319" s="32" t="s">
        <v>364</v>
      </c>
      <c r="D319" s="48" t="s">
        <v>948</v>
      </c>
      <c r="E319" s="32" t="s">
        <v>1063</v>
      </c>
      <c r="F319" s="42">
        <v>150</v>
      </c>
    </row>
    <row r="320" spans="1:7" s="32" customFormat="1" ht="15.75" customHeight="1" x14ac:dyDescent="0.25">
      <c r="A320" s="32" t="s">
        <v>1035</v>
      </c>
      <c r="B320" s="32" t="s">
        <v>1092</v>
      </c>
      <c r="C320" s="32" t="s">
        <v>10</v>
      </c>
      <c r="D320" s="48" t="s">
        <v>948</v>
      </c>
      <c r="E320" s="32" t="s">
        <v>1064</v>
      </c>
      <c r="F320" s="42">
        <v>2000</v>
      </c>
    </row>
    <row r="321" spans="1:6" s="32" customFormat="1" ht="15.75" customHeight="1" x14ac:dyDescent="0.25">
      <c r="A321" s="32" t="s">
        <v>1036</v>
      </c>
      <c r="B321" s="32" t="s">
        <v>1093</v>
      </c>
      <c r="C321" s="32" t="s">
        <v>1094</v>
      </c>
      <c r="D321" s="48" t="s">
        <v>948</v>
      </c>
      <c r="E321" s="32" t="s">
        <v>1065</v>
      </c>
      <c r="F321" s="42">
        <v>450</v>
      </c>
    </row>
    <row r="322" spans="1:6" s="32" customFormat="1" ht="15.75" customHeight="1" x14ac:dyDescent="0.25">
      <c r="A322" s="32" t="s">
        <v>1037</v>
      </c>
      <c r="B322" s="32" t="s">
        <v>403</v>
      </c>
      <c r="C322" s="32" t="s">
        <v>11</v>
      </c>
      <c r="D322" s="48" t="s">
        <v>948</v>
      </c>
      <c r="E322" s="32" t="s">
        <v>1066</v>
      </c>
      <c r="F322" s="42">
        <v>500</v>
      </c>
    </row>
    <row r="323" spans="1:6" s="32" customFormat="1" ht="15.75" customHeight="1" x14ac:dyDescent="0.25">
      <c r="A323" s="32" t="s">
        <v>1101</v>
      </c>
      <c r="B323" s="32" t="s">
        <v>1102</v>
      </c>
      <c r="C323" s="32" t="s">
        <v>358</v>
      </c>
      <c r="D323" s="48" t="s">
        <v>948</v>
      </c>
      <c r="E323" s="32" t="s">
        <v>1067</v>
      </c>
      <c r="F323" s="42">
        <v>1500</v>
      </c>
    </row>
    <row r="324" spans="1:6" s="32" customFormat="1" ht="15.75" customHeight="1" x14ac:dyDescent="0.25">
      <c r="A324" s="32" t="s">
        <v>1038</v>
      </c>
      <c r="B324" s="32" t="s">
        <v>37</v>
      </c>
      <c r="C324" s="32" t="s">
        <v>11</v>
      </c>
      <c r="D324" s="48" t="s">
        <v>948</v>
      </c>
      <c r="E324" s="32" t="s">
        <v>1068</v>
      </c>
      <c r="F324" s="42">
        <v>2000</v>
      </c>
    </row>
    <row r="325" spans="1:6" s="32" customFormat="1" ht="15.75" customHeight="1" x14ac:dyDescent="0.25">
      <c r="A325" s="32" t="s">
        <v>1039</v>
      </c>
      <c r="B325" s="32" t="s">
        <v>1095</v>
      </c>
      <c r="C325" s="32" t="s">
        <v>406</v>
      </c>
      <c r="D325" s="48" t="s">
        <v>948</v>
      </c>
      <c r="E325" s="32" t="s">
        <v>1063</v>
      </c>
      <c r="F325" s="42">
        <v>650</v>
      </c>
    </row>
    <row r="326" spans="1:6" s="32" customFormat="1" ht="15.75" customHeight="1" x14ac:dyDescent="0.25">
      <c r="A326" s="32" t="s">
        <v>1040</v>
      </c>
      <c r="B326" s="32" t="s">
        <v>517</v>
      </c>
      <c r="C326" s="32" t="s">
        <v>9</v>
      </c>
      <c r="D326" s="48" t="s">
        <v>948</v>
      </c>
      <c r="E326" s="32" t="s">
        <v>1062</v>
      </c>
      <c r="F326" s="42">
        <v>500</v>
      </c>
    </row>
    <row r="327" spans="1:6" s="32" customFormat="1" ht="15.75" customHeight="1" x14ac:dyDescent="0.25">
      <c r="A327" s="32" t="s">
        <v>1041</v>
      </c>
      <c r="B327" s="32" t="s">
        <v>1096</v>
      </c>
      <c r="C327" s="32" t="s">
        <v>378</v>
      </c>
      <c r="D327" s="48" t="s">
        <v>948</v>
      </c>
      <c r="E327" s="32" t="s">
        <v>1069</v>
      </c>
      <c r="F327" s="42">
        <v>1050</v>
      </c>
    </row>
    <row r="328" spans="1:6" s="32" customFormat="1" ht="15.75" customHeight="1" x14ac:dyDescent="0.25">
      <c r="A328" s="32" t="s">
        <v>1042</v>
      </c>
      <c r="B328" s="32" t="s">
        <v>583</v>
      </c>
      <c r="C328" s="32" t="s">
        <v>584</v>
      </c>
      <c r="D328" s="48" t="s">
        <v>948</v>
      </c>
      <c r="E328" s="32" t="s">
        <v>1070</v>
      </c>
      <c r="F328" s="42">
        <v>1975</v>
      </c>
    </row>
    <row r="329" spans="1:6" s="32" customFormat="1" ht="15.75" customHeight="1" x14ac:dyDescent="0.25">
      <c r="A329" s="32" t="s">
        <v>1043</v>
      </c>
      <c r="B329" s="32" t="s">
        <v>1095</v>
      </c>
      <c r="C329" s="32" t="s">
        <v>406</v>
      </c>
      <c r="D329" s="48" t="s">
        <v>948</v>
      </c>
      <c r="E329" s="32" t="s">
        <v>1071</v>
      </c>
      <c r="F329" s="42">
        <v>150</v>
      </c>
    </row>
    <row r="330" spans="1:6" s="32" customFormat="1" ht="15.75" customHeight="1" x14ac:dyDescent="0.25">
      <c r="A330" s="32" t="s">
        <v>1044</v>
      </c>
      <c r="B330" s="32" t="s">
        <v>1105</v>
      </c>
      <c r="C330" s="32" t="s">
        <v>1104</v>
      </c>
      <c r="D330" s="48" t="s">
        <v>948</v>
      </c>
      <c r="E330" s="32" t="s">
        <v>1072</v>
      </c>
      <c r="F330" s="42">
        <v>3376</v>
      </c>
    </row>
    <row r="331" spans="1:6" s="32" customFormat="1" ht="15.75" customHeight="1" x14ac:dyDescent="0.25">
      <c r="A331" s="32" t="s">
        <v>1045</v>
      </c>
      <c r="B331" s="32" t="s">
        <v>1109</v>
      </c>
      <c r="C331" s="32" t="s">
        <v>458</v>
      </c>
      <c r="D331" s="48" t="s">
        <v>948</v>
      </c>
      <c r="E331" s="32" t="s">
        <v>1073</v>
      </c>
      <c r="F331" s="42">
        <v>300</v>
      </c>
    </row>
    <row r="332" spans="1:6" s="32" customFormat="1" ht="15.75" customHeight="1" x14ac:dyDescent="0.25">
      <c r="A332" s="32" t="s">
        <v>1046</v>
      </c>
      <c r="B332" s="32" t="s">
        <v>724</v>
      </c>
      <c r="C332" s="32" t="s">
        <v>458</v>
      </c>
      <c r="D332" s="48" t="s">
        <v>948</v>
      </c>
      <c r="E332" s="32" t="s">
        <v>1074</v>
      </c>
      <c r="F332" s="42">
        <v>700</v>
      </c>
    </row>
    <row r="333" spans="1:6" s="32" customFormat="1" ht="15.75" customHeight="1" x14ac:dyDescent="0.25">
      <c r="A333" s="32" t="s">
        <v>1047</v>
      </c>
      <c r="B333" s="32" t="s">
        <v>570</v>
      </c>
      <c r="C333" s="32" t="s">
        <v>391</v>
      </c>
      <c r="D333" s="48" t="s">
        <v>948</v>
      </c>
      <c r="E333" s="32" t="s">
        <v>1075</v>
      </c>
      <c r="F333" s="42">
        <v>750</v>
      </c>
    </row>
    <row r="334" spans="1:6" s="32" customFormat="1" ht="15.75" customHeight="1" x14ac:dyDescent="0.25">
      <c r="A334" s="32" t="s">
        <v>1048</v>
      </c>
      <c r="B334" s="32" t="s">
        <v>37</v>
      </c>
      <c r="C334" s="32" t="s">
        <v>11</v>
      </c>
      <c r="D334" s="48" t="s">
        <v>948</v>
      </c>
      <c r="E334" s="32" t="s">
        <v>1076</v>
      </c>
      <c r="F334" s="42">
        <v>200</v>
      </c>
    </row>
    <row r="335" spans="1:6" s="32" customFormat="1" ht="15.75" customHeight="1" x14ac:dyDescent="0.25">
      <c r="A335" s="32" t="s">
        <v>1049</v>
      </c>
      <c r="B335" s="32" t="s">
        <v>1110</v>
      </c>
      <c r="C335" s="32" t="s">
        <v>399</v>
      </c>
      <c r="D335" s="48" t="s">
        <v>948</v>
      </c>
      <c r="E335" s="32" t="s">
        <v>1077</v>
      </c>
      <c r="F335" s="42">
        <v>500</v>
      </c>
    </row>
    <row r="336" spans="1:6" s="32" customFormat="1" ht="15.75" customHeight="1" x14ac:dyDescent="0.25">
      <c r="A336" s="32" t="s">
        <v>1050</v>
      </c>
      <c r="B336" s="32" t="s">
        <v>1097</v>
      </c>
      <c r="C336" s="32" t="s">
        <v>399</v>
      </c>
      <c r="D336" s="48" t="s">
        <v>948</v>
      </c>
      <c r="E336" s="32" t="s">
        <v>1062</v>
      </c>
      <c r="F336" s="42">
        <v>500</v>
      </c>
    </row>
    <row r="337" spans="1:7" s="32" customFormat="1" ht="15.75" customHeight="1" x14ac:dyDescent="0.25">
      <c r="A337" s="32" t="s">
        <v>694</v>
      </c>
      <c r="B337" s="32" t="s">
        <v>695</v>
      </c>
      <c r="C337" s="32" t="s">
        <v>458</v>
      </c>
      <c r="D337" s="48" t="s">
        <v>948</v>
      </c>
      <c r="E337" s="32" t="s">
        <v>1078</v>
      </c>
      <c r="F337" s="42">
        <v>7999</v>
      </c>
    </row>
    <row r="338" spans="1:7" s="32" customFormat="1" ht="15.75" customHeight="1" x14ac:dyDescent="0.25">
      <c r="A338" s="32" t="s">
        <v>1051</v>
      </c>
      <c r="B338" s="32" t="s">
        <v>1098</v>
      </c>
      <c r="C338" s="32" t="s">
        <v>458</v>
      </c>
      <c r="D338" s="48" t="s">
        <v>948</v>
      </c>
      <c r="E338" s="32" t="s">
        <v>1079</v>
      </c>
      <c r="F338" s="42">
        <v>750</v>
      </c>
    </row>
    <row r="339" spans="1:7" s="32" customFormat="1" ht="15.75" customHeight="1" x14ac:dyDescent="0.25">
      <c r="A339" s="32" t="s">
        <v>1052</v>
      </c>
      <c r="B339" s="32" t="s">
        <v>1099</v>
      </c>
      <c r="C339" s="32" t="s">
        <v>413</v>
      </c>
      <c r="D339" s="48" t="s">
        <v>948</v>
      </c>
      <c r="E339" s="32" t="s">
        <v>1080</v>
      </c>
      <c r="F339" s="42">
        <v>2000</v>
      </c>
    </row>
    <row r="340" spans="1:7" s="32" customFormat="1" ht="15.75" customHeight="1" x14ac:dyDescent="0.25">
      <c r="A340" s="32" t="s">
        <v>1053</v>
      </c>
      <c r="B340" s="32" t="s">
        <v>45</v>
      </c>
      <c r="C340" s="32" t="s">
        <v>10</v>
      </c>
      <c r="D340" s="48" t="s">
        <v>948</v>
      </c>
      <c r="E340" s="32" t="s">
        <v>1081</v>
      </c>
      <c r="F340" s="42">
        <v>300</v>
      </c>
    </row>
    <row r="341" spans="1:7" s="32" customFormat="1" ht="15.75" customHeight="1" x14ac:dyDescent="0.25">
      <c r="A341" s="32" t="s">
        <v>1054</v>
      </c>
      <c r="B341" s="32" t="s">
        <v>37</v>
      </c>
      <c r="C341" s="32" t="s">
        <v>11</v>
      </c>
      <c r="D341" s="48" t="s">
        <v>948</v>
      </c>
      <c r="E341" s="32" t="s">
        <v>1082</v>
      </c>
      <c r="F341" s="42">
        <v>1200</v>
      </c>
    </row>
    <row r="342" spans="1:7" s="32" customFormat="1" ht="15.75" customHeight="1" x14ac:dyDescent="0.25">
      <c r="A342" s="32" t="s">
        <v>1055</v>
      </c>
      <c r="B342" s="32" t="s">
        <v>1111</v>
      </c>
      <c r="D342" s="48" t="s">
        <v>948</v>
      </c>
      <c r="E342" s="32" t="s">
        <v>1083</v>
      </c>
      <c r="F342" s="42">
        <v>2000</v>
      </c>
    </row>
    <row r="343" spans="1:7" s="32" customFormat="1" ht="15.75" customHeight="1" x14ac:dyDescent="0.25">
      <c r="A343" s="32" t="s">
        <v>1056</v>
      </c>
      <c r="B343" s="32" t="s">
        <v>1107</v>
      </c>
      <c r="C343" s="32" t="s">
        <v>534</v>
      </c>
      <c r="D343" s="48" t="s">
        <v>948</v>
      </c>
      <c r="E343" s="32" t="s">
        <v>1084</v>
      </c>
      <c r="F343" s="42">
        <v>1500</v>
      </c>
    </row>
    <row r="344" spans="1:7" s="32" customFormat="1" ht="15.75" customHeight="1" x14ac:dyDescent="0.25">
      <c r="A344" s="32" t="s">
        <v>1057</v>
      </c>
      <c r="B344" s="32" t="s">
        <v>724</v>
      </c>
      <c r="C344" s="32" t="s">
        <v>458</v>
      </c>
      <c r="D344" s="48" t="s">
        <v>948</v>
      </c>
      <c r="E344" s="32" t="s">
        <v>1085</v>
      </c>
      <c r="F344" s="42">
        <v>750</v>
      </c>
    </row>
    <row r="345" spans="1:7" s="32" customFormat="1" ht="15.75" customHeight="1" x14ac:dyDescent="0.25">
      <c r="A345" s="32" t="s">
        <v>1058</v>
      </c>
      <c r="B345" s="32" t="s">
        <v>1103</v>
      </c>
      <c r="C345" s="32" t="s">
        <v>378</v>
      </c>
      <c r="D345" s="48" t="s">
        <v>948</v>
      </c>
      <c r="E345" s="32" t="s">
        <v>1086</v>
      </c>
      <c r="F345" s="42">
        <v>9717</v>
      </c>
    </row>
    <row r="346" spans="1:7" s="32" customFormat="1" ht="15.75" customHeight="1" x14ac:dyDescent="0.25">
      <c r="A346" s="32" t="s">
        <v>1059</v>
      </c>
      <c r="B346" s="32" t="s">
        <v>1100</v>
      </c>
      <c r="C346" s="32" t="s">
        <v>534</v>
      </c>
      <c r="D346" s="48" t="s">
        <v>948</v>
      </c>
      <c r="E346" s="32" t="s">
        <v>1066</v>
      </c>
      <c r="F346" s="42">
        <v>150</v>
      </c>
    </row>
    <row r="347" spans="1:7" s="32" customFormat="1" ht="15.75" customHeight="1" x14ac:dyDescent="0.25">
      <c r="A347" s="32" t="s">
        <v>1060</v>
      </c>
      <c r="B347" s="32" t="s">
        <v>1108</v>
      </c>
      <c r="C347" s="32" t="s">
        <v>10</v>
      </c>
      <c r="D347" s="48" t="s">
        <v>948</v>
      </c>
      <c r="E347" s="32" t="s">
        <v>1087</v>
      </c>
      <c r="F347" s="42">
        <v>150</v>
      </c>
    </row>
    <row r="348" spans="1:7" ht="15.75" customHeight="1" thickBot="1" x14ac:dyDescent="0.3">
      <c r="F348" s="35">
        <f>SUM(F316:F347)</f>
        <v>61369</v>
      </c>
    </row>
    <row r="349" spans="1:7" ht="15.75" customHeight="1" x14ac:dyDescent="0.25">
      <c r="F349" s="36"/>
    </row>
    <row r="350" spans="1:7" ht="15.75" customHeight="1" x14ac:dyDescent="0.3">
      <c r="A350" s="4" t="s">
        <v>1026</v>
      </c>
      <c r="B350" s="43"/>
      <c r="C350" s="2"/>
      <c r="D350" s="6"/>
      <c r="E350" s="2"/>
      <c r="F350" s="3"/>
      <c r="G350" s="2"/>
    </row>
    <row r="351" spans="1:7" ht="15.75" customHeight="1" thickBot="1" x14ac:dyDescent="0.35">
      <c r="A351" s="37" t="s">
        <v>1025</v>
      </c>
      <c r="B351" s="2"/>
      <c r="C351" s="2"/>
      <c r="D351" s="6"/>
      <c r="E351" s="2"/>
      <c r="F351" s="20">
        <v>0</v>
      </c>
      <c r="G351" s="2"/>
    </row>
    <row r="352" spans="1:7" ht="15.75" customHeight="1" thickTop="1" x14ac:dyDescent="0.3">
      <c r="A352" s="2"/>
      <c r="B352" s="2"/>
      <c r="C352" s="2"/>
      <c r="D352" s="6"/>
      <c r="E352" s="2"/>
      <c r="F352" s="3"/>
      <c r="G352" s="2"/>
    </row>
    <row r="353" spans="1:7" ht="15.75" customHeight="1" x14ac:dyDescent="0.3">
      <c r="A353" s="4" t="s">
        <v>991</v>
      </c>
      <c r="B353" s="19"/>
      <c r="C353" s="2"/>
      <c r="D353" s="6"/>
      <c r="E353" s="2"/>
      <c r="F353" s="3"/>
      <c r="G353" s="2"/>
    </row>
    <row r="354" spans="1:7" ht="15.75" customHeight="1" x14ac:dyDescent="0.3">
      <c r="A354" s="2"/>
      <c r="B354" s="2"/>
      <c r="C354" s="2"/>
      <c r="D354" s="6"/>
      <c r="E354" s="2"/>
      <c r="F354" s="3"/>
      <c r="G354" s="2"/>
    </row>
    <row r="355" spans="1:7" ht="15.75" customHeight="1" x14ac:dyDescent="0.3">
      <c r="A355" s="5" t="s">
        <v>0</v>
      </c>
      <c r="B355" s="5" t="s">
        <v>1</v>
      </c>
      <c r="C355" s="5" t="s">
        <v>2</v>
      </c>
      <c r="D355" s="7" t="s">
        <v>3</v>
      </c>
      <c r="E355" s="5" t="s">
        <v>4</v>
      </c>
      <c r="F355" s="9" t="s">
        <v>5</v>
      </c>
      <c r="G355" s="1"/>
    </row>
    <row r="356" spans="1:7" s="32" customFormat="1" ht="15.75" customHeight="1" x14ac:dyDescent="0.25">
      <c r="A356" s="32" t="s">
        <v>992</v>
      </c>
      <c r="B356" s="32" t="s">
        <v>999</v>
      </c>
      <c r="C356" s="32" t="s">
        <v>1000</v>
      </c>
      <c r="D356" s="48" t="s">
        <v>1001</v>
      </c>
      <c r="E356" s="32" t="s">
        <v>1002</v>
      </c>
      <c r="F356" s="42">
        <v>1395</v>
      </c>
    </row>
    <row r="357" spans="1:7" s="32" customFormat="1" ht="15.75" customHeight="1" x14ac:dyDescent="0.25">
      <c r="A357" s="32" t="s">
        <v>993</v>
      </c>
      <c r="B357" s="32" t="s">
        <v>412</v>
      </c>
      <c r="C357" s="32" t="s">
        <v>312</v>
      </c>
      <c r="D357" s="48" t="s">
        <v>469</v>
      </c>
      <c r="E357" s="32" t="s">
        <v>1003</v>
      </c>
      <c r="F357" s="42">
        <v>750</v>
      </c>
    </row>
    <row r="358" spans="1:7" s="32" customFormat="1" ht="15.75" customHeight="1" x14ac:dyDescent="0.25">
      <c r="A358" s="32" t="s">
        <v>994</v>
      </c>
      <c r="B358" s="32" t="s">
        <v>998</v>
      </c>
      <c r="C358" s="32" t="s">
        <v>11</v>
      </c>
      <c r="D358" s="41" t="s">
        <v>51</v>
      </c>
      <c r="E358" s="32" t="s">
        <v>1004</v>
      </c>
      <c r="F358" s="42">
        <v>562.5</v>
      </c>
    </row>
    <row r="359" spans="1:7" s="32" customFormat="1" ht="15.75" customHeight="1" x14ac:dyDescent="0.25">
      <c r="A359" s="32" t="s">
        <v>582</v>
      </c>
      <c r="B359" s="32" t="s">
        <v>583</v>
      </c>
      <c r="C359" s="32" t="s">
        <v>584</v>
      </c>
      <c r="D359" s="48" t="s">
        <v>1001</v>
      </c>
      <c r="E359" s="32" t="s">
        <v>1002</v>
      </c>
      <c r="F359" s="42">
        <v>1070</v>
      </c>
    </row>
    <row r="360" spans="1:7" s="32" customFormat="1" ht="15.75" customHeight="1" x14ac:dyDescent="0.25">
      <c r="A360" s="32" t="s">
        <v>995</v>
      </c>
      <c r="B360" s="32" t="s">
        <v>49</v>
      </c>
      <c r="C360" s="32" t="s">
        <v>406</v>
      </c>
      <c r="D360" s="48" t="s">
        <v>1001</v>
      </c>
      <c r="E360" s="32" t="s">
        <v>1002</v>
      </c>
      <c r="F360" s="42">
        <v>1100</v>
      </c>
    </row>
    <row r="361" spans="1:7" s="32" customFormat="1" ht="15.75" customHeight="1" x14ac:dyDescent="0.25">
      <c r="A361" s="32" t="s">
        <v>569</v>
      </c>
      <c r="B361" s="32" t="s">
        <v>570</v>
      </c>
      <c r="C361" s="32" t="s">
        <v>391</v>
      </c>
      <c r="D361" s="48" t="s">
        <v>1001</v>
      </c>
      <c r="E361" s="32" t="s">
        <v>1002</v>
      </c>
      <c r="F361" s="42">
        <v>400</v>
      </c>
    </row>
    <row r="362" spans="1:7" s="32" customFormat="1" ht="15.75" customHeight="1" x14ac:dyDescent="0.25">
      <c r="A362" s="32" t="s">
        <v>996</v>
      </c>
      <c r="B362" s="32" t="s">
        <v>45</v>
      </c>
      <c r="C362" s="32" t="s">
        <v>10</v>
      </c>
      <c r="D362" s="41" t="s">
        <v>51</v>
      </c>
      <c r="E362" s="32" t="s">
        <v>1005</v>
      </c>
      <c r="F362" s="42">
        <v>7962.5</v>
      </c>
    </row>
    <row r="363" spans="1:7" s="32" customFormat="1" ht="15.75" customHeight="1" x14ac:dyDescent="0.25">
      <c r="A363" s="32" t="s">
        <v>997</v>
      </c>
      <c r="B363" s="32" t="s">
        <v>35</v>
      </c>
      <c r="C363" s="32" t="s">
        <v>10</v>
      </c>
      <c r="D363" s="48" t="s">
        <v>1001</v>
      </c>
      <c r="E363" s="32" t="s">
        <v>1002</v>
      </c>
      <c r="F363" s="42">
        <v>325</v>
      </c>
    </row>
    <row r="364" spans="1:7" ht="15.75" customHeight="1" thickBot="1" x14ac:dyDescent="0.3">
      <c r="F364" s="20">
        <f>SUM(F356:F363)</f>
        <v>13565</v>
      </c>
    </row>
    <row r="365" spans="1:7" ht="15.75" customHeight="1" thickTop="1" x14ac:dyDescent="0.25">
      <c r="F365" s="36"/>
    </row>
    <row r="366" spans="1:7" ht="15.75" customHeight="1" x14ac:dyDescent="0.3">
      <c r="A366" s="4" t="s">
        <v>598</v>
      </c>
      <c r="B366" s="1"/>
      <c r="C366" s="2"/>
      <c r="D366" s="2"/>
      <c r="E366" s="2"/>
      <c r="F366" s="2"/>
    </row>
    <row r="367" spans="1:7" ht="15.75" customHeight="1" x14ac:dyDescent="0.3">
      <c r="A367" s="2"/>
      <c r="B367" s="2"/>
      <c r="C367" s="2"/>
      <c r="D367" s="2"/>
      <c r="E367" s="2"/>
      <c r="F367" s="2"/>
    </row>
    <row r="368" spans="1:7" ht="15.75" customHeight="1" x14ac:dyDescent="0.3">
      <c r="A368" s="5" t="s">
        <v>0</v>
      </c>
      <c r="B368" s="5" t="s">
        <v>1</v>
      </c>
      <c r="C368" s="5" t="s">
        <v>2</v>
      </c>
      <c r="D368" s="5" t="s">
        <v>3</v>
      </c>
      <c r="E368" s="5" t="s">
        <v>4</v>
      </c>
      <c r="F368" s="5" t="s">
        <v>5</v>
      </c>
    </row>
    <row r="369" spans="1:6" s="32" customFormat="1" ht="15.75" customHeight="1" x14ac:dyDescent="0.25">
      <c r="A369" s="32" t="s">
        <v>603</v>
      </c>
      <c r="B369" s="32" t="s">
        <v>604</v>
      </c>
      <c r="C369" s="32" t="s">
        <v>406</v>
      </c>
      <c r="D369" s="41" t="s">
        <v>601</v>
      </c>
      <c r="E369" s="32" t="s">
        <v>605</v>
      </c>
      <c r="F369" s="42">
        <v>5500</v>
      </c>
    </row>
    <row r="370" spans="1:6" s="32" customFormat="1" ht="15.75" customHeight="1" x14ac:dyDescent="0.25">
      <c r="A370" s="32" t="s">
        <v>606</v>
      </c>
      <c r="B370" s="32" t="s">
        <v>607</v>
      </c>
      <c r="C370" s="32" t="s">
        <v>11</v>
      </c>
      <c r="D370" s="41" t="s">
        <v>601</v>
      </c>
      <c r="E370" s="32" t="s">
        <v>608</v>
      </c>
      <c r="F370" s="42">
        <f>VLOOKUP(A370,'[1]2024 10199'!$C$2:$L$95,10,FALSE)</f>
        <v>57730</v>
      </c>
    </row>
    <row r="371" spans="1:6" s="32" customFormat="1" ht="15.75" customHeight="1" x14ac:dyDescent="0.25">
      <c r="A371" s="32" t="s">
        <v>609</v>
      </c>
      <c r="B371" s="32" t="s">
        <v>37</v>
      </c>
      <c r="C371" s="32" t="s">
        <v>11</v>
      </c>
      <c r="D371" s="41" t="s">
        <v>601</v>
      </c>
      <c r="E371" s="32" t="s">
        <v>610</v>
      </c>
      <c r="F371" s="42">
        <f>VLOOKUP(A371,'[1]2024 10199'!$C$2:$L$95,10,FALSE)</f>
        <v>1500</v>
      </c>
    </row>
    <row r="372" spans="1:6" s="32" customFormat="1" ht="15.75" customHeight="1" x14ac:dyDescent="0.25">
      <c r="A372" s="32" t="s">
        <v>611</v>
      </c>
      <c r="B372" s="32" t="s">
        <v>37</v>
      </c>
      <c r="C372" s="32" t="s">
        <v>11</v>
      </c>
      <c r="D372" s="41" t="s">
        <v>601</v>
      </c>
      <c r="E372" s="32" t="s">
        <v>612</v>
      </c>
      <c r="F372" s="42">
        <f>VLOOKUP(A372,'[1]2024 10199'!$C$2:$L$95,10,FALSE)</f>
        <v>22740</v>
      </c>
    </row>
    <row r="373" spans="1:6" s="32" customFormat="1" ht="15.75" customHeight="1" x14ac:dyDescent="0.25">
      <c r="A373" s="32" t="s">
        <v>446</v>
      </c>
      <c r="B373" s="32" t="s">
        <v>447</v>
      </c>
      <c r="C373" s="32" t="s">
        <v>399</v>
      </c>
      <c r="D373" s="41" t="s">
        <v>601</v>
      </c>
      <c r="E373" s="32" t="s">
        <v>613</v>
      </c>
      <c r="F373" s="42">
        <f>VLOOKUP(A373,'[1]2024 10199'!$C$2:$L$95,10,FALSE)</f>
        <v>3453.75</v>
      </c>
    </row>
    <row r="374" spans="1:6" s="32" customFormat="1" ht="15.75" customHeight="1" x14ac:dyDescent="0.25">
      <c r="A374" s="32" t="s">
        <v>614</v>
      </c>
      <c r="B374" s="32" t="s">
        <v>615</v>
      </c>
      <c r="C374" s="32" t="s">
        <v>11</v>
      </c>
      <c r="D374" s="41" t="s">
        <v>601</v>
      </c>
      <c r="E374" s="32" t="s">
        <v>616</v>
      </c>
      <c r="F374" s="42">
        <f>VLOOKUP(A374,'[1]2024 10199'!$C$2:$L$95,10,FALSE)</f>
        <v>8355.630000000001</v>
      </c>
    </row>
    <row r="375" spans="1:6" s="32" customFormat="1" ht="15.75" customHeight="1" x14ac:dyDescent="0.25">
      <c r="A375" s="32" t="s">
        <v>617</v>
      </c>
      <c r="B375" s="32" t="s">
        <v>578</v>
      </c>
      <c r="C375" s="32" t="s">
        <v>11</v>
      </c>
      <c r="D375" s="41" t="s">
        <v>601</v>
      </c>
      <c r="E375" s="32" t="s">
        <v>618</v>
      </c>
      <c r="F375" s="42">
        <v>760</v>
      </c>
    </row>
    <row r="376" spans="1:6" s="32" customFormat="1" ht="15.75" customHeight="1" x14ac:dyDescent="0.25">
      <c r="A376" s="32" t="s">
        <v>619</v>
      </c>
      <c r="B376" s="32" t="s">
        <v>37</v>
      </c>
      <c r="C376" s="32" t="s">
        <v>11</v>
      </c>
      <c r="D376" s="41" t="s">
        <v>601</v>
      </c>
      <c r="E376" s="32" t="s">
        <v>620</v>
      </c>
      <c r="F376" s="42">
        <v>600</v>
      </c>
    </row>
    <row r="377" spans="1:6" s="32" customFormat="1" ht="15.75" customHeight="1" x14ac:dyDescent="0.25">
      <c r="A377" s="32" t="s">
        <v>621</v>
      </c>
      <c r="B377" s="32" t="s">
        <v>622</v>
      </c>
      <c r="C377" s="32" t="s">
        <v>534</v>
      </c>
      <c r="D377" s="41" t="s">
        <v>601</v>
      </c>
      <c r="E377" s="32" t="s">
        <v>623</v>
      </c>
      <c r="F377" s="42">
        <v>300</v>
      </c>
    </row>
    <row r="378" spans="1:6" s="32" customFormat="1" ht="15.75" customHeight="1" x14ac:dyDescent="0.25">
      <c r="A378" s="32" t="s">
        <v>624</v>
      </c>
      <c r="B378" s="32" t="s">
        <v>625</v>
      </c>
      <c r="C378" s="32" t="s">
        <v>315</v>
      </c>
      <c r="D378" s="41" t="s">
        <v>601</v>
      </c>
      <c r="E378" s="32" t="s">
        <v>605</v>
      </c>
      <c r="F378" s="42">
        <v>24343</v>
      </c>
    </row>
    <row r="379" spans="1:6" s="32" customFormat="1" ht="15.75" customHeight="1" x14ac:dyDescent="0.25">
      <c r="A379" s="32" t="s">
        <v>626</v>
      </c>
      <c r="B379" s="32" t="s">
        <v>627</v>
      </c>
      <c r="C379" s="32" t="s">
        <v>319</v>
      </c>
      <c r="D379" s="41" t="s">
        <v>601</v>
      </c>
      <c r="E379" s="32" t="s">
        <v>628</v>
      </c>
      <c r="F379" s="42">
        <v>13200</v>
      </c>
    </row>
    <row r="380" spans="1:6" s="32" customFormat="1" ht="15.75" customHeight="1" x14ac:dyDescent="0.25">
      <c r="A380" s="32" t="s">
        <v>629</v>
      </c>
      <c r="B380" s="32" t="s">
        <v>630</v>
      </c>
      <c r="C380" s="32" t="s">
        <v>11</v>
      </c>
      <c r="D380" s="41" t="s">
        <v>601</v>
      </c>
      <c r="E380" s="32" t="s">
        <v>631</v>
      </c>
      <c r="F380" s="42">
        <v>1162.5</v>
      </c>
    </row>
    <row r="381" spans="1:6" s="32" customFormat="1" ht="15.75" customHeight="1" x14ac:dyDescent="0.25">
      <c r="A381" s="32" t="s">
        <v>632</v>
      </c>
      <c r="B381" s="32" t="s">
        <v>633</v>
      </c>
      <c r="C381" s="32" t="s">
        <v>550</v>
      </c>
      <c r="D381" s="41" t="s">
        <v>601</v>
      </c>
      <c r="E381" s="32" t="s">
        <v>605</v>
      </c>
      <c r="F381" s="42">
        <v>15903.25</v>
      </c>
    </row>
    <row r="382" spans="1:6" s="32" customFormat="1" ht="15.75" customHeight="1" x14ac:dyDescent="0.25">
      <c r="A382" s="32" t="s">
        <v>634</v>
      </c>
      <c r="B382" s="32" t="s">
        <v>635</v>
      </c>
      <c r="C382" s="32" t="s">
        <v>319</v>
      </c>
      <c r="D382" s="41" t="s">
        <v>601</v>
      </c>
      <c r="E382" s="32" t="s">
        <v>636</v>
      </c>
      <c r="F382" s="42">
        <v>1800</v>
      </c>
    </row>
    <row r="383" spans="1:6" s="32" customFormat="1" ht="15.75" customHeight="1" x14ac:dyDescent="0.25">
      <c r="A383" s="32" t="s">
        <v>637</v>
      </c>
      <c r="B383" s="32" t="s">
        <v>638</v>
      </c>
      <c r="C383" s="32" t="s">
        <v>11</v>
      </c>
      <c r="D383" s="41" t="s">
        <v>601</v>
      </c>
      <c r="E383" s="32" t="s">
        <v>618</v>
      </c>
      <c r="F383" s="42">
        <v>3850</v>
      </c>
    </row>
    <row r="384" spans="1:6" s="32" customFormat="1" ht="15.75" customHeight="1" x14ac:dyDescent="0.25">
      <c r="A384" s="32" t="s">
        <v>639</v>
      </c>
      <c r="B384" s="32" t="s">
        <v>640</v>
      </c>
      <c r="C384" s="32" t="s">
        <v>641</v>
      </c>
      <c r="D384" s="41" t="s">
        <v>601</v>
      </c>
      <c r="E384" s="32" t="s">
        <v>642</v>
      </c>
      <c r="F384" s="42">
        <v>22602.1</v>
      </c>
    </row>
    <row r="385" spans="1:6" s="32" customFormat="1" ht="15.75" customHeight="1" x14ac:dyDescent="0.25">
      <c r="A385" s="32" t="s">
        <v>643</v>
      </c>
      <c r="B385" s="32" t="s">
        <v>644</v>
      </c>
      <c r="C385" s="32" t="s">
        <v>645</v>
      </c>
      <c r="D385" s="41" t="s">
        <v>601</v>
      </c>
      <c r="E385" s="32" t="s">
        <v>646</v>
      </c>
      <c r="F385" s="42">
        <v>4000</v>
      </c>
    </row>
    <row r="386" spans="1:6" s="32" customFormat="1" ht="15.75" customHeight="1" x14ac:dyDescent="0.25">
      <c r="A386" s="32" t="s">
        <v>647</v>
      </c>
      <c r="B386" s="32" t="s">
        <v>648</v>
      </c>
      <c r="C386" s="32" t="s">
        <v>11</v>
      </c>
      <c r="D386" s="41" t="s">
        <v>601</v>
      </c>
      <c r="E386" s="32" t="s">
        <v>649</v>
      </c>
      <c r="F386" s="42">
        <v>22347.5</v>
      </c>
    </row>
    <row r="387" spans="1:6" s="32" customFormat="1" ht="15.75" customHeight="1" x14ac:dyDescent="0.25">
      <c r="A387" s="32" t="s">
        <v>650</v>
      </c>
      <c r="B387" s="32" t="s">
        <v>651</v>
      </c>
      <c r="C387" s="32" t="s">
        <v>11</v>
      </c>
      <c r="D387" s="41" t="s">
        <v>601</v>
      </c>
      <c r="E387" s="32" t="s">
        <v>652</v>
      </c>
      <c r="F387" s="42">
        <v>5000</v>
      </c>
    </row>
    <row r="388" spans="1:6" s="32" customFormat="1" ht="15.75" customHeight="1" x14ac:dyDescent="0.25">
      <c r="A388" s="32" t="s">
        <v>653</v>
      </c>
      <c r="B388" s="32" t="s">
        <v>37</v>
      </c>
      <c r="C388" s="32" t="s">
        <v>11</v>
      </c>
      <c r="D388" s="41" t="s">
        <v>601</v>
      </c>
      <c r="E388" s="32" t="s">
        <v>654</v>
      </c>
      <c r="F388" s="42">
        <v>7301</v>
      </c>
    </row>
    <row r="389" spans="1:6" s="32" customFormat="1" ht="15.75" customHeight="1" x14ac:dyDescent="0.25">
      <c r="A389" s="32" t="s">
        <v>655</v>
      </c>
      <c r="B389" s="32" t="s">
        <v>656</v>
      </c>
      <c r="C389" s="32" t="s">
        <v>11</v>
      </c>
      <c r="D389" s="41" t="s">
        <v>601</v>
      </c>
      <c r="E389" s="32" t="s">
        <v>657</v>
      </c>
      <c r="F389" s="42">
        <v>17391</v>
      </c>
    </row>
    <row r="390" spans="1:6" s="32" customFormat="1" ht="15.75" customHeight="1" x14ac:dyDescent="0.25">
      <c r="A390" s="32" t="s">
        <v>658</v>
      </c>
      <c r="B390" s="32" t="s">
        <v>659</v>
      </c>
      <c r="C390" s="32" t="s">
        <v>11</v>
      </c>
      <c r="D390" s="41" t="s">
        <v>601</v>
      </c>
      <c r="E390" s="32" t="s">
        <v>660</v>
      </c>
      <c r="F390" s="42">
        <v>30037.360000000001</v>
      </c>
    </row>
    <row r="391" spans="1:6" s="32" customFormat="1" ht="15.75" customHeight="1" x14ac:dyDescent="0.25">
      <c r="A391" s="32" t="s">
        <v>661</v>
      </c>
      <c r="B391" s="32" t="s">
        <v>662</v>
      </c>
      <c r="C391" s="32" t="s">
        <v>550</v>
      </c>
      <c r="D391" s="41" t="s">
        <v>601</v>
      </c>
      <c r="E391" s="32" t="s">
        <v>646</v>
      </c>
      <c r="F391" s="42">
        <v>11891.5</v>
      </c>
    </row>
    <row r="392" spans="1:6" s="32" customFormat="1" ht="15.75" customHeight="1" x14ac:dyDescent="0.25">
      <c r="A392" s="32" t="s">
        <v>663</v>
      </c>
      <c r="B392" s="32" t="s">
        <v>664</v>
      </c>
      <c r="C392" s="32" t="s">
        <v>399</v>
      </c>
      <c r="D392" s="41" t="s">
        <v>601</v>
      </c>
      <c r="E392" s="32" t="s">
        <v>665</v>
      </c>
      <c r="F392" s="42">
        <v>1182.5</v>
      </c>
    </row>
    <row r="393" spans="1:6" s="32" customFormat="1" ht="15.75" customHeight="1" x14ac:dyDescent="0.25">
      <c r="A393" s="32" t="s">
        <v>582</v>
      </c>
      <c r="B393" s="32" t="s">
        <v>666</v>
      </c>
      <c r="C393" s="32" t="s">
        <v>584</v>
      </c>
      <c r="D393" s="41" t="s">
        <v>601</v>
      </c>
      <c r="E393" s="32" t="s">
        <v>667</v>
      </c>
      <c r="F393" s="42">
        <v>1445</v>
      </c>
    </row>
    <row r="394" spans="1:6" s="32" customFormat="1" ht="15.75" customHeight="1" x14ac:dyDescent="0.25">
      <c r="A394" s="32" t="s">
        <v>599</v>
      </c>
      <c r="B394" s="32" t="s">
        <v>600</v>
      </c>
      <c r="C394" s="32" t="s">
        <v>378</v>
      </c>
      <c r="D394" s="41" t="s">
        <v>601</v>
      </c>
      <c r="E394" s="32" t="s">
        <v>602</v>
      </c>
      <c r="F394" s="42">
        <v>150</v>
      </c>
    </row>
    <row r="395" spans="1:6" s="32" customFormat="1" ht="15.75" customHeight="1" x14ac:dyDescent="0.25">
      <c r="A395" s="32" t="s">
        <v>668</v>
      </c>
      <c r="B395" s="32" t="s">
        <v>37</v>
      </c>
      <c r="C395" s="32" t="s">
        <v>11</v>
      </c>
      <c r="D395" s="41" t="s">
        <v>601</v>
      </c>
      <c r="E395" s="32" t="s">
        <v>613</v>
      </c>
      <c r="F395" s="42">
        <v>101970.43999999999</v>
      </c>
    </row>
    <row r="396" spans="1:6" s="32" customFormat="1" ht="15.75" customHeight="1" x14ac:dyDescent="0.25">
      <c r="A396" s="32" t="s">
        <v>669</v>
      </c>
      <c r="B396" s="32" t="s">
        <v>670</v>
      </c>
      <c r="C396" s="32" t="s">
        <v>378</v>
      </c>
      <c r="D396" s="41" t="s">
        <v>601</v>
      </c>
      <c r="E396" s="32" t="s">
        <v>671</v>
      </c>
      <c r="F396" s="42">
        <v>6250</v>
      </c>
    </row>
    <row r="397" spans="1:6" s="32" customFormat="1" ht="15.75" customHeight="1" x14ac:dyDescent="0.25">
      <c r="A397" s="32" t="s">
        <v>672</v>
      </c>
      <c r="B397" s="32" t="s">
        <v>37</v>
      </c>
      <c r="C397" s="32" t="s">
        <v>11</v>
      </c>
      <c r="D397" s="41" t="s">
        <v>601</v>
      </c>
      <c r="E397" s="32" t="s">
        <v>673</v>
      </c>
      <c r="F397" s="42">
        <v>3550</v>
      </c>
    </row>
    <row r="398" spans="1:6" s="32" customFormat="1" ht="15.75" customHeight="1" x14ac:dyDescent="0.25">
      <c r="A398" s="32" t="s">
        <v>674</v>
      </c>
      <c r="B398" s="32" t="s">
        <v>675</v>
      </c>
      <c r="C398" s="32" t="s">
        <v>378</v>
      </c>
      <c r="D398" s="41" t="s">
        <v>601</v>
      </c>
      <c r="E398" s="32" t="s">
        <v>676</v>
      </c>
      <c r="F398" s="42">
        <v>4500</v>
      </c>
    </row>
    <row r="399" spans="1:6" s="32" customFormat="1" ht="15.75" customHeight="1" x14ac:dyDescent="0.25">
      <c r="A399" s="32" t="s">
        <v>677</v>
      </c>
      <c r="B399" s="32" t="s">
        <v>37</v>
      </c>
      <c r="C399" s="32" t="s">
        <v>11</v>
      </c>
      <c r="D399" s="41" t="s">
        <v>601</v>
      </c>
      <c r="E399" s="32" t="s">
        <v>616</v>
      </c>
      <c r="F399" s="42">
        <v>1450</v>
      </c>
    </row>
    <row r="400" spans="1:6" s="32" customFormat="1" ht="15.75" customHeight="1" x14ac:dyDescent="0.25">
      <c r="A400" s="32" t="s">
        <v>678</v>
      </c>
      <c r="B400" s="32" t="s">
        <v>679</v>
      </c>
      <c r="C400" s="32" t="s">
        <v>10</v>
      </c>
      <c r="D400" s="41" t="s">
        <v>601</v>
      </c>
      <c r="E400" s="32" t="s">
        <v>613</v>
      </c>
      <c r="F400" s="42">
        <v>1530.3</v>
      </c>
    </row>
    <row r="401" spans="1:6" s="32" customFormat="1" ht="15.75" customHeight="1" x14ac:dyDescent="0.25">
      <c r="A401" s="32" t="s">
        <v>680</v>
      </c>
      <c r="B401" s="32" t="s">
        <v>37</v>
      </c>
      <c r="C401" s="32" t="s">
        <v>11</v>
      </c>
      <c r="D401" s="41" t="s">
        <v>601</v>
      </c>
      <c r="E401" s="32" t="s">
        <v>681</v>
      </c>
      <c r="F401" s="42">
        <v>12731.25</v>
      </c>
    </row>
    <row r="402" spans="1:6" s="32" customFormat="1" ht="15.75" customHeight="1" x14ac:dyDescent="0.25">
      <c r="A402" s="32" t="s">
        <v>682</v>
      </c>
      <c r="B402" s="32" t="s">
        <v>37</v>
      </c>
      <c r="C402" s="32" t="s">
        <v>11</v>
      </c>
      <c r="D402" s="41" t="s">
        <v>601</v>
      </c>
      <c r="E402" s="32" t="s">
        <v>616</v>
      </c>
      <c r="F402" s="42">
        <v>833.75</v>
      </c>
    </row>
    <row r="403" spans="1:6" s="32" customFormat="1" ht="15.75" customHeight="1" x14ac:dyDescent="0.25">
      <c r="A403" s="32" t="s">
        <v>683</v>
      </c>
      <c r="B403" s="32" t="s">
        <v>37</v>
      </c>
      <c r="C403" s="32" t="s">
        <v>11</v>
      </c>
      <c r="D403" s="41" t="s">
        <v>601</v>
      </c>
      <c r="E403" s="32" t="s">
        <v>613</v>
      </c>
      <c r="F403" s="42">
        <v>3380</v>
      </c>
    </row>
    <row r="404" spans="1:6" s="32" customFormat="1" ht="15.75" customHeight="1" x14ac:dyDescent="0.25">
      <c r="A404" s="32" t="s">
        <v>684</v>
      </c>
      <c r="B404" s="32" t="s">
        <v>685</v>
      </c>
      <c r="C404" s="32" t="s">
        <v>11</v>
      </c>
      <c r="D404" s="41" t="s">
        <v>601</v>
      </c>
      <c r="E404" s="32" t="s">
        <v>616</v>
      </c>
      <c r="F404" s="42">
        <v>3381.75</v>
      </c>
    </row>
    <row r="405" spans="1:6" s="32" customFormat="1" ht="15.75" customHeight="1" x14ac:dyDescent="0.25">
      <c r="A405" s="32" t="s">
        <v>686</v>
      </c>
      <c r="B405" s="32" t="s">
        <v>687</v>
      </c>
      <c r="C405" s="32" t="s">
        <v>319</v>
      </c>
      <c r="D405" s="41" t="s">
        <v>601</v>
      </c>
      <c r="E405" s="32" t="s">
        <v>613</v>
      </c>
      <c r="F405" s="42">
        <v>20739.600000000002</v>
      </c>
    </row>
    <row r="406" spans="1:6" s="32" customFormat="1" ht="15.75" customHeight="1" x14ac:dyDescent="0.25">
      <c r="A406" s="32" t="s">
        <v>688</v>
      </c>
      <c r="B406" s="32" t="s">
        <v>689</v>
      </c>
      <c r="C406" s="32" t="s">
        <v>399</v>
      </c>
      <c r="D406" s="41" t="s">
        <v>601</v>
      </c>
      <c r="E406" s="32" t="s">
        <v>690</v>
      </c>
      <c r="F406" s="42">
        <v>218694.1</v>
      </c>
    </row>
    <row r="407" spans="1:6" s="32" customFormat="1" ht="15.75" customHeight="1" x14ac:dyDescent="0.25">
      <c r="A407" s="32" t="s">
        <v>691</v>
      </c>
      <c r="B407" s="32" t="s">
        <v>692</v>
      </c>
      <c r="C407" s="32" t="s">
        <v>11</v>
      </c>
      <c r="D407" s="41" t="s">
        <v>601</v>
      </c>
      <c r="E407" s="32" t="s">
        <v>693</v>
      </c>
      <c r="F407" s="42">
        <v>1073.52</v>
      </c>
    </row>
    <row r="408" spans="1:6" s="32" customFormat="1" ht="15.75" customHeight="1" x14ac:dyDescent="0.25">
      <c r="A408" s="32" t="s">
        <v>694</v>
      </c>
      <c r="B408" s="32" t="s">
        <v>695</v>
      </c>
      <c r="C408" s="32" t="s">
        <v>458</v>
      </c>
      <c r="D408" s="41" t="s">
        <v>601</v>
      </c>
      <c r="E408" s="32" t="s">
        <v>696</v>
      </c>
      <c r="F408" s="42">
        <v>7800</v>
      </c>
    </row>
    <row r="409" spans="1:6" s="32" customFormat="1" ht="15.75" customHeight="1" x14ac:dyDescent="0.25">
      <c r="A409" s="32" t="s">
        <v>697</v>
      </c>
      <c r="B409" s="32" t="s">
        <v>698</v>
      </c>
      <c r="C409" s="32" t="s">
        <v>315</v>
      </c>
      <c r="D409" s="41" t="s">
        <v>601</v>
      </c>
      <c r="E409" s="32" t="s">
        <v>699</v>
      </c>
      <c r="F409" s="42">
        <v>9300</v>
      </c>
    </row>
    <row r="410" spans="1:6" s="32" customFormat="1" ht="15.75" customHeight="1" x14ac:dyDescent="0.25">
      <c r="A410" s="32" t="s">
        <v>700</v>
      </c>
      <c r="B410" s="32" t="s">
        <v>651</v>
      </c>
      <c r="C410" s="32" t="s">
        <v>11</v>
      </c>
      <c r="D410" s="41" t="s">
        <v>601</v>
      </c>
      <c r="E410" s="32" t="s">
        <v>701</v>
      </c>
      <c r="F410" s="42">
        <v>3500</v>
      </c>
    </row>
    <row r="411" spans="1:6" s="32" customFormat="1" ht="15.75" customHeight="1" x14ac:dyDescent="0.25">
      <c r="A411" s="32" t="s">
        <v>702</v>
      </c>
      <c r="B411" s="32" t="s">
        <v>37</v>
      </c>
      <c r="C411" s="32" t="s">
        <v>11</v>
      </c>
      <c r="D411" s="41" t="s">
        <v>601</v>
      </c>
      <c r="E411" s="32" t="s">
        <v>703</v>
      </c>
      <c r="F411" s="42">
        <v>21468.75</v>
      </c>
    </row>
    <row r="412" spans="1:6" s="32" customFormat="1" ht="15.75" customHeight="1" x14ac:dyDescent="0.25">
      <c r="A412" s="32" t="s">
        <v>704</v>
      </c>
      <c r="B412" s="32" t="s">
        <v>648</v>
      </c>
      <c r="C412" s="32" t="s">
        <v>11</v>
      </c>
      <c r="D412" s="41" t="s">
        <v>601</v>
      </c>
      <c r="E412" s="32" t="s">
        <v>705</v>
      </c>
      <c r="F412" s="42">
        <v>22350</v>
      </c>
    </row>
    <row r="413" spans="1:6" s="32" customFormat="1" ht="15.75" customHeight="1" x14ac:dyDescent="0.25">
      <c r="A413" s="32" t="s">
        <v>706</v>
      </c>
      <c r="B413" s="32" t="s">
        <v>37</v>
      </c>
      <c r="C413" s="32" t="s">
        <v>11</v>
      </c>
      <c r="D413" s="41" t="s">
        <v>601</v>
      </c>
      <c r="E413" s="32" t="s">
        <v>707</v>
      </c>
      <c r="F413" s="42">
        <v>54788.03</v>
      </c>
    </row>
    <row r="414" spans="1:6" s="32" customFormat="1" ht="15.75" customHeight="1" x14ac:dyDescent="0.25">
      <c r="A414" s="32" t="s">
        <v>708</v>
      </c>
      <c r="B414" s="32" t="s">
        <v>709</v>
      </c>
      <c r="C414" s="32" t="s">
        <v>305</v>
      </c>
      <c r="D414" s="41" t="s">
        <v>601</v>
      </c>
      <c r="E414" s="32" t="s">
        <v>605</v>
      </c>
      <c r="F414" s="42">
        <v>4500</v>
      </c>
    </row>
    <row r="415" spans="1:6" s="32" customFormat="1" ht="15.75" customHeight="1" x14ac:dyDescent="0.25">
      <c r="A415" s="32" t="s">
        <v>710</v>
      </c>
      <c r="B415" s="32" t="s">
        <v>37</v>
      </c>
      <c r="C415" s="32" t="s">
        <v>11</v>
      </c>
      <c r="D415" s="41" t="s">
        <v>601</v>
      </c>
      <c r="E415" s="32" t="s">
        <v>711</v>
      </c>
      <c r="F415" s="42">
        <v>1125</v>
      </c>
    </row>
    <row r="416" spans="1:6" s="32" customFormat="1" ht="15.75" customHeight="1" x14ac:dyDescent="0.25">
      <c r="A416" s="32" t="s">
        <v>712</v>
      </c>
      <c r="B416" s="32" t="s">
        <v>713</v>
      </c>
      <c r="C416" s="32" t="s">
        <v>458</v>
      </c>
      <c r="D416" s="41" t="s">
        <v>601</v>
      </c>
      <c r="E416" s="32" t="s">
        <v>646</v>
      </c>
      <c r="F416" s="42">
        <v>678.25</v>
      </c>
    </row>
    <row r="417" spans="1:6" s="32" customFormat="1" ht="15.75" customHeight="1" x14ac:dyDescent="0.25">
      <c r="A417" s="32" t="s">
        <v>714</v>
      </c>
      <c r="B417" s="32" t="s">
        <v>540</v>
      </c>
      <c r="C417" s="32" t="s">
        <v>391</v>
      </c>
      <c r="D417" s="41" t="s">
        <v>601</v>
      </c>
      <c r="E417" s="32" t="s">
        <v>646</v>
      </c>
      <c r="F417" s="42">
        <v>5825.2100000000009</v>
      </c>
    </row>
    <row r="418" spans="1:6" s="32" customFormat="1" ht="15.75" customHeight="1" x14ac:dyDescent="0.25">
      <c r="A418" s="32" t="s">
        <v>715</v>
      </c>
      <c r="B418" s="32" t="s">
        <v>716</v>
      </c>
      <c r="C418" s="32" t="s">
        <v>312</v>
      </c>
      <c r="D418" s="41" t="s">
        <v>601</v>
      </c>
      <c r="E418" s="32" t="s">
        <v>717</v>
      </c>
      <c r="F418" s="42">
        <v>1113230</v>
      </c>
    </row>
    <row r="419" spans="1:6" s="32" customFormat="1" ht="15.75" customHeight="1" x14ac:dyDescent="0.25">
      <c r="A419" s="32" t="s">
        <v>718</v>
      </c>
      <c r="B419" s="32" t="s">
        <v>37</v>
      </c>
      <c r="C419" s="32" t="s">
        <v>11</v>
      </c>
      <c r="D419" s="41" t="s">
        <v>601</v>
      </c>
      <c r="E419" s="32" t="s">
        <v>646</v>
      </c>
      <c r="F419" s="42">
        <v>5875</v>
      </c>
    </row>
    <row r="420" spans="1:6" s="32" customFormat="1" ht="15.75" customHeight="1" x14ac:dyDescent="0.25">
      <c r="A420" s="32" t="s">
        <v>719</v>
      </c>
      <c r="B420" s="32" t="s">
        <v>37</v>
      </c>
      <c r="C420" s="32" t="s">
        <v>11</v>
      </c>
      <c r="D420" s="41" t="s">
        <v>601</v>
      </c>
      <c r="E420" s="32" t="s">
        <v>667</v>
      </c>
      <c r="F420" s="42">
        <v>473</v>
      </c>
    </row>
    <row r="421" spans="1:6" s="32" customFormat="1" ht="15.75" customHeight="1" x14ac:dyDescent="0.25">
      <c r="A421" s="32" t="s">
        <v>720</v>
      </c>
      <c r="B421" s="32" t="s">
        <v>721</v>
      </c>
      <c r="C421" s="32" t="s">
        <v>11</v>
      </c>
      <c r="D421" s="41" t="s">
        <v>601</v>
      </c>
      <c r="E421" s="32" t="s">
        <v>722</v>
      </c>
      <c r="F421" s="42">
        <v>139184.72999999998</v>
      </c>
    </row>
    <row r="422" spans="1:6" s="32" customFormat="1" ht="15.75" customHeight="1" x14ac:dyDescent="0.25">
      <c r="A422" s="32" t="s">
        <v>723</v>
      </c>
      <c r="B422" s="32" t="s">
        <v>724</v>
      </c>
      <c r="C422" s="32" t="s">
        <v>458</v>
      </c>
      <c r="D422" s="41" t="s">
        <v>601</v>
      </c>
      <c r="E422" s="32" t="s">
        <v>613</v>
      </c>
      <c r="F422" s="42">
        <v>28672.260000000002</v>
      </c>
    </row>
    <row r="423" spans="1:6" s="32" customFormat="1" ht="15.75" customHeight="1" x14ac:dyDescent="0.25">
      <c r="A423" s="32" t="s">
        <v>725</v>
      </c>
      <c r="B423" s="32" t="s">
        <v>37</v>
      </c>
      <c r="C423" s="32" t="s">
        <v>11</v>
      </c>
      <c r="D423" s="41" t="s">
        <v>601</v>
      </c>
      <c r="E423" s="32" t="s">
        <v>726</v>
      </c>
      <c r="F423" s="42">
        <v>22020.41</v>
      </c>
    </row>
    <row r="424" spans="1:6" s="32" customFormat="1" ht="15.75" customHeight="1" x14ac:dyDescent="0.25">
      <c r="A424" s="32" t="s">
        <v>727</v>
      </c>
      <c r="B424" s="32" t="s">
        <v>728</v>
      </c>
      <c r="C424" s="32" t="s">
        <v>312</v>
      </c>
      <c r="D424" s="41" t="s">
        <v>601</v>
      </c>
      <c r="E424" s="32" t="s">
        <v>729</v>
      </c>
      <c r="F424" s="42">
        <v>780</v>
      </c>
    </row>
    <row r="425" spans="1:6" s="32" customFormat="1" ht="15.75" customHeight="1" x14ac:dyDescent="0.25">
      <c r="A425" s="32" t="s">
        <v>730</v>
      </c>
      <c r="B425" s="32" t="s">
        <v>37</v>
      </c>
      <c r="C425" s="32" t="s">
        <v>11</v>
      </c>
      <c r="D425" s="41" t="s">
        <v>601</v>
      </c>
      <c r="E425" s="32" t="s">
        <v>667</v>
      </c>
      <c r="F425" s="42">
        <v>21570.199999999997</v>
      </c>
    </row>
    <row r="426" spans="1:6" s="32" customFormat="1" ht="15.75" customHeight="1" x14ac:dyDescent="0.25">
      <c r="A426" s="32" t="s">
        <v>731</v>
      </c>
      <c r="B426" s="32" t="s">
        <v>732</v>
      </c>
      <c r="C426" s="32" t="s">
        <v>11</v>
      </c>
      <c r="D426" s="41" t="s">
        <v>601</v>
      </c>
      <c r="E426" s="32" t="s">
        <v>733</v>
      </c>
      <c r="F426" s="42">
        <v>10421.25</v>
      </c>
    </row>
    <row r="427" spans="1:6" s="32" customFormat="1" ht="15.75" customHeight="1" x14ac:dyDescent="0.25">
      <c r="A427" s="32" t="s">
        <v>734</v>
      </c>
      <c r="B427" s="32" t="s">
        <v>735</v>
      </c>
      <c r="C427" s="32" t="s">
        <v>315</v>
      </c>
      <c r="D427" s="41" t="s">
        <v>601</v>
      </c>
      <c r="E427" s="32" t="s">
        <v>736</v>
      </c>
      <c r="F427" s="42">
        <v>68623.5</v>
      </c>
    </row>
    <row r="428" spans="1:6" s="32" customFormat="1" ht="15.75" customHeight="1" x14ac:dyDescent="0.25">
      <c r="A428" s="32" t="s">
        <v>737</v>
      </c>
      <c r="B428" s="32" t="s">
        <v>738</v>
      </c>
      <c r="C428" s="32" t="s">
        <v>11</v>
      </c>
      <c r="D428" s="41" t="s">
        <v>601</v>
      </c>
      <c r="E428" s="32" t="s">
        <v>739</v>
      </c>
      <c r="F428" s="42">
        <v>3500</v>
      </c>
    </row>
    <row r="429" spans="1:6" s="32" customFormat="1" ht="15.75" customHeight="1" x14ac:dyDescent="0.25">
      <c r="A429" s="32" t="s">
        <v>740</v>
      </c>
      <c r="B429" s="32" t="s">
        <v>741</v>
      </c>
      <c r="C429" s="32" t="s">
        <v>458</v>
      </c>
      <c r="D429" s="41" t="s">
        <v>601</v>
      </c>
      <c r="E429" s="32" t="s">
        <v>605</v>
      </c>
      <c r="F429" s="42">
        <v>4200</v>
      </c>
    </row>
    <row r="430" spans="1:6" s="32" customFormat="1" ht="15.75" customHeight="1" x14ac:dyDescent="0.25">
      <c r="A430" s="32" t="s">
        <v>742</v>
      </c>
      <c r="B430" s="32" t="s">
        <v>283</v>
      </c>
      <c r="C430" s="32" t="s">
        <v>378</v>
      </c>
      <c r="D430" s="41" t="s">
        <v>601</v>
      </c>
      <c r="E430" s="32" t="s">
        <v>743</v>
      </c>
      <c r="F430" s="42">
        <v>2260.9</v>
      </c>
    </row>
    <row r="431" spans="1:6" s="32" customFormat="1" ht="15.75" customHeight="1" x14ac:dyDescent="0.25">
      <c r="A431" s="32" t="s">
        <v>744</v>
      </c>
      <c r="B431" s="32" t="s">
        <v>283</v>
      </c>
      <c r="C431" s="32" t="s">
        <v>11</v>
      </c>
      <c r="D431" s="41" t="s">
        <v>601</v>
      </c>
      <c r="E431" s="32" t="s">
        <v>743</v>
      </c>
      <c r="F431" s="42">
        <v>37206.33</v>
      </c>
    </row>
    <row r="432" spans="1:6" s="32" customFormat="1" ht="15.75" customHeight="1" x14ac:dyDescent="0.25">
      <c r="A432" s="32" t="s">
        <v>745</v>
      </c>
      <c r="B432" s="32" t="s">
        <v>746</v>
      </c>
      <c r="C432" s="32" t="s">
        <v>315</v>
      </c>
      <c r="D432" s="41" t="s">
        <v>601</v>
      </c>
      <c r="E432" s="32" t="s">
        <v>747</v>
      </c>
      <c r="F432" s="42">
        <v>4000</v>
      </c>
    </row>
    <row r="433" spans="1:6" s="32" customFormat="1" ht="15.75" customHeight="1" x14ac:dyDescent="0.25">
      <c r="A433" s="32" t="s">
        <v>748</v>
      </c>
      <c r="B433" s="32" t="s">
        <v>749</v>
      </c>
      <c r="C433" s="32" t="s">
        <v>358</v>
      </c>
      <c r="D433" s="41" t="s">
        <v>601</v>
      </c>
      <c r="E433" s="32" t="s">
        <v>750</v>
      </c>
      <c r="F433" s="42">
        <v>400</v>
      </c>
    </row>
    <row r="434" spans="1:6" s="32" customFormat="1" ht="15.75" customHeight="1" x14ac:dyDescent="0.25">
      <c r="A434" s="32" t="s">
        <v>751</v>
      </c>
      <c r="B434" s="32" t="s">
        <v>752</v>
      </c>
      <c r="C434" s="32" t="s">
        <v>312</v>
      </c>
      <c r="D434" s="41" t="s">
        <v>601</v>
      </c>
      <c r="E434" s="32" t="s">
        <v>753</v>
      </c>
      <c r="F434" s="42">
        <v>2250</v>
      </c>
    </row>
    <row r="435" spans="1:6" s="32" customFormat="1" ht="15.75" customHeight="1" x14ac:dyDescent="0.25">
      <c r="A435" s="32" t="s">
        <v>754</v>
      </c>
      <c r="B435" s="32" t="s">
        <v>755</v>
      </c>
      <c r="C435" s="32" t="s">
        <v>11</v>
      </c>
      <c r="D435" s="41" t="s">
        <v>601</v>
      </c>
      <c r="E435" s="32" t="s">
        <v>756</v>
      </c>
      <c r="F435" s="42">
        <v>8976.7000000000007</v>
      </c>
    </row>
    <row r="436" spans="1:6" s="32" customFormat="1" ht="15.75" customHeight="1" x14ac:dyDescent="0.25">
      <c r="A436" s="32" t="s">
        <v>757</v>
      </c>
      <c r="B436" s="32" t="s">
        <v>37</v>
      </c>
      <c r="C436" s="32" t="s">
        <v>11</v>
      </c>
      <c r="D436" s="41" t="s">
        <v>601</v>
      </c>
      <c r="E436" s="32" t="s">
        <v>758</v>
      </c>
      <c r="F436" s="42">
        <v>5150</v>
      </c>
    </row>
    <row r="437" spans="1:6" s="32" customFormat="1" ht="15.75" customHeight="1" x14ac:dyDescent="0.25">
      <c r="A437" s="32" t="s">
        <v>759</v>
      </c>
      <c r="B437" s="32" t="s">
        <v>732</v>
      </c>
      <c r="C437" s="32" t="s">
        <v>11</v>
      </c>
      <c r="D437" s="41" t="s">
        <v>601</v>
      </c>
      <c r="E437" s="32" t="s">
        <v>760</v>
      </c>
      <c r="F437" s="42">
        <v>1757.85</v>
      </c>
    </row>
    <row r="438" spans="1:6" ht="15.75" customHeight="1" thickBot="1" x14ac:dyDescent="0.35">
      <c r="A438" s="2"/>
      <c r="B438" s="2"/>
      <c r="C438" s="2"/>
      <c r="D438" s="2"/>
      <c r="E438" s="2"/>
      <c r="F438" s="20">
        <f>SUM(F369:F437)</f>
        <v>2276518.1700000004</v>
      </c>
    </row>
    <row r="439" spans="1:6" ht="15.75" customHeight="1" thickTop="1" x14ac:dyDescent="0.25"/>
    <row r="440" spans="1:6" ht="15.75" customHeight="1" x14ac:dyDescent="0.3">
      <c r="A440" s="4" t="s">
        <v>1027</v>
      </c>
      <c r="B440" s="1"/>
      <c r="C440" s="2"/>
      <c r="D440" s="2"/>
      <c r="E440" s="2"/>
      <c r="F440" s="2"/>
    </row>
    <row r="441" spans="1:6" ht="15.75" customHeight="1" x14ac:dyDescent="0.3">
      <c r="A441" s="2"/>
      <c r="B441" s="2"/>
      <c r="C441" s="2"/>
      <c r="D441" s="2"/>
      <c r="E441" s="2"/>
      <c r="F441" s="2"/>
    </row>
    <row r="442" spans="1:6" ht="15.75" customHeight="1" x14ac:dyDescent="0.3">
      <c r="A442" s="5" t="s">
        <v>0</v>
      </c>
      <c r="B442" s="5" t="s">
        <v>1</v>
      </c>
      <c r="C442" s="5" t="s">
        <v>2</v>
      </c>
      <c r="D442" s="5" t="s">
        <v>3</v>
      </c>
      <c r="E442" s="5" t="s">
        <v>4</v>
      </c>
      <c r="F442" s="5" t="s">
        <v>5</v>
      </c>
    </row>
    <row r="443" spans="1:6" s="32" customFormat="1" ht="15.75" customHeight="1" x14ac:dyDescent="0.25">
      <c r="A443" s="32" t="s">
        <v>1112</v>
      </c>
      <c r="B443" s="32" t="s">
        <v>1114</v>
      </c>
      <c r="C443" s="32" t="s">
        <v>1115</v>
      </c>
      <c r="D443" s="41" t="s">
        <v>601</v>
      </c>
      <c r="E443" s="32" t="s">
        <v>1116</v>
      </c>
      <c r="F443" s="42">
        <v>12020</v>
      </c>
    </row>
    <row r="444" spans="1:6" s="32" customFormat="1" ht="15.75" customHeight="1" x14ac:dyDescent="0.25">
      <c r="A444" s="32" t="s">
        <v>1113</v>
      </c>
      <c r="B444" s="32" t="s">
        <v>333</v>
      </c>
      <c r="C444" s="32" t="s">
        <v>334</v>
      </c>
      <c r="D444" s="41" t="s">
        <v>601</v>
      </c>
      <c r="E444" s="32" t="s">
        <v>1116</v>
      </c>
      <c r="F444" s="42">
        <v>12000</v>
      </c>
    </row>
    <row r="445" spans="1:6" ht="15.75" customHeight="1" thickBot="1" x14ac:dyDescent="0.3">
      <c r="F445" s="20">
        <f>SUM(F443:F444)</f>
        <v>24020</v>
      </c>
    </row>
    <row r="446" spans="1:6" ht="15.75" customHeight="1" thickTop="1" x14ac:dyDescent="0.25"/>
  </sheetData>
  <sortState xmlns:xlrd2="http://schemas.microsoft.com/office/spreadsheetml/2017/richdata2" ref="A22:G74">
    <sortCondition ref="A22:A74"/>
  </sortState>
  <mergeCells count="1">
    <mergeCell ref="A2:E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2024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Lynne Eiaw-Neiderland</cp:lastModifiedBy>
  <dcterms:created xsi:type="dcterms:W3CDTF">2022-05-12T19:53:42Z</dcterms:created>
  <dcterms:modified xsi:type="dcterms:W3CDTF">2025-11-10T21:24:59Z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Jet Reports Function Literals">
    <vt:lpwstr>,	;	,	{	}	[@[{0}]]	1033	1033</vt:lpwstr>
  </property>
</Properties>
</file>